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965" tabRatio="844" activeTab="6"/>
  </bookViews>
  <sheets>
    <sheet name="Informatie" sheetId="1" r:id="rId1"/>
    <sheet name="BB" sheetId="2" r:id="rId2"/>
    <sheet name="B" sheetId="3" r:id="rId3"/>
    <sheet name="L1" sheetId="4" r:id="rId4"/>
    <sheet name="L2" sheetId="5" r:id="rId5"/>
    <sheet name="L1 - L2" sheetId="6" state="hidden" r:id="rId6"/>
    <sheet name="M1" sheetId="7" r:id="rId7"/>
    <sheet name="M2" sheetId="8" r:id="rId8"/>
    <sheet name="M1 - M2" sheetId="9" state="hidden" r:id="rId9"/>
    <sheet name="Z1" sheetId="10" r:id="rId10"/>
    <sheet name="Z2" sheetId="11" r:id="rId11"/>
    <sheet name="ZZL" sheetId="12" r:id="rId12"/>
    <sheet name="Z1 - Z2" sheetId="13" state="hidden" r:id="rId13"/>
    <sheet name="Kampioenen" sheetId="14" r:id="rId14"/>
    <sheet name="Diversen" sheetId="15" r:id="rId15"/>
    <sheet name="Instellingen" sheetId="16" r:id="rId16"/>
    <sheet name="Afvaardiging" sheetId="17" r:id="rId17"/>
  </sheets>
  <definedNames>
    <definedName name="_xlnm.Print_Titles" localSheetId="16">'Afvaardiging'!$3:$4</definedName>
    <definedName name="_xlnm.Print_Titles" localSheetId="14">'Diversen'!$8:$8</definedName>
    <definedName name="_xlnm.Print_Titles" localSheetId="13">'Kampioenen'!$4:$4</definedName>
    <definedName name="Dressuur" localSheetId="14">'Diversen'!#REF!</definedName>
    <definedName name="Dressuur_1" localSheetId="14">'Diversen'!#REF!</definedName>
    <definedName name="Dressuur_2" localSheetId="14">'Diversen'!#REF!</definedName>
    <definedName name="Dressuur_3" localSheetId="14">'Diversen'!#REF!</definedName>
    <definedName name="Dressuur_4" localSheetId="14">'Diversen'!#REF!</definedName>
    <definedName name="Dressuur_5" localSheetId="14">'Diversen'!#REF!</definedName>
    <definedName name="Dressuur_6" localSheetId="14">'Diversen'!#REF!</definedName>
    <definedName name="Dressuur_7" localSheetId="14">'Diversen'!#REF!</definedName>
    <definedName name="Dressuur_8" localSheetId="14">'Diversen'!#REF!</definedName>
    <definedName name="Dressuur_9" localSheetId="14">'Diversen'!#REF!</definedName>
  </definedNames>
  <calcPr fullCalcOnLoad="1"/>
</workbook>
</file>

<file path=xl/sharedStrings.xml><?xml version="1.0" encoding="utf-8"?>
<sst xmlns="http://schemas.openxmlformats.org/spreadsheetml/2006/main" count="1595" uniqueCount="386">
  <si>
    <t>Ruiter/amazone</t>
  </si>
  <si>
    <t>Paard/pony</t>
  </si>
  <si>
    <t>cat.</t>
  </si>
  <si>
    <t>vereniging</t>
  </si>
  <si>
    <t>punten</t>
  </si>
  <si>
    <t>pl.</t>
  </si>
  <si>
    <t>opmerking</t>
  </si>
  <si>
    <t>Comb.nr.</t>
  </si>
  <si>
    <t>Selectie uitslagen</t>
  </si>
  <si>
    <t>Kring:</t>
  </si>
  <si>
    <t>Klasse:</t>
  </si>
  <si>
    <t>Cat.:</t>
  </si>
  <si>
    <t>Plaatsingspunten niet gestart:</t>
  </si>
  <si>
    <t>Aantal reserves:</t>
  </si>
  <si>
    <t>Lokatie:</t>
  </si>
  <si>
    <t>Datum:</t>
  </si>
  <si>
    <t>pl.p.</t>
  </si>
  <si>
    <t>Afv.</t>
  </si>
  <si>
    <t>Res.</t>
  </si>
  <si>
    <t>Pl.</t>
  </si>
  <si>
    <t>Afvaardiging aan de Regio Kampioenschappen</t>
  </si>
  <si>
    <t>Volgnr.</t>
  </si>
  <si>
    <t>Klasse</t>
  </si>
  <si>
    <t>pl.pnt</t>
  </si>
  <si>
    <t>Cat.</t>
  </si>
  <si>
    <t>Vereniging</t>
  </si>
  <si>
    <t>Opmerking</t>
  </si>
  <si>
    <t>B</t>
  </si>
  <si>
    <t>L1</t>
  </si>
  <si>
    <t>L2</t>
  </si>
  <si>
    <t>M1</t>
  </si>
  <si>
    <t>M2</t>
  </si>
  <si>
    <t>Z1</t>
  </si>
  <si>
    <t>Z2</t>
  </si>
  <si>
    <t>Dressuur</t>
  </si>
  <si>
    <t>Pnt. 60% regel</t>
  </si>
  <si>
    <t>pnt.H</t>
  </si>
  <si>
    <t>pnt.tot</t>
  </si>
  <si>
    <t>pnt.C</t>
  </si>
  <si>
    <t>pnt.tot.</t>
  </si>
  <si>
    <t>pnt. H</t>
  </si>
  <si>
    <t>Aantal wedstrijden:</t>
  </si>
  <si>
    <t>Aantal jury's:</t>
  </si>
  <si>
    <t>Aantal afvaardiging Regio:</t>
  </si>
  <si>
    <t>Regio Kampioenen</t>
  </si>
  <si>
    <t>Totaal beste</t>
  </si>
  <si>
    <t>Totaal perc.</t>
  </si>
  <si>
    <t>Totaal pl.pnt.</t>
  </si>
  <si>
    <t>Handicap:</t>
  </si>
  <si>
    <t>Aantal per klasse:</t>
  </si>
  <si>
    <t>L1 - L2</t>
  </si>
  <si>
    <t>M1 - M2</t>
  </si>
  <si>
    <t>Z1 - Z2</t>
  </si>
  <si>
    <t>1=(1,2,3,etc) / 2=(1,3,5,etc)</t>
  </si>
  <si>
    <t>Gegevens:</t>
  </si>
  <si>
    <t>Interval plaatsingspunten:</t>
  </si>
  <si>
    <t>Aantal selectie wedstrijden:</t>
  </si>
  <si>
    <t>Totaal beste plaatsingspunten:</t>
  </si>
  <si>
    <t>Plaatsingspunten 4e wedstrijd:</t>
  </si>
  <si>
    <t>Plaatsingspunten 3e wedstrijd:</t>
  </si>
  <si>
    <t>Plaatsingspunten 2e wedstrijd:</t>
  </si>
  <si>
    <t>Plaatsingspunten 1e wedstrijd:</t>
  </si>
  <si>
    <t>Totaal alle plaatsingspunten:</t>
  </si>
  <si>
    <t>(De laagste waarde heeft voorrang, niet ingevulde gegevens doen niet mee voor de volgorde van het resultaat)</t>
  </si>
  <si>
    <t>(dit is een vaste waarde en heeft de hoogste voorrang)</t>
  </si>
  <si>
    <t>Waarde</t>
  </si>
  <si>
    <t>Totaal behaalde punten beste wedstrijden:</t>
  </si>
  <si>
    <t>Totaal behaalde punten alle wedstrijden:</t>
  </si>
  <si>
    <t>Naam van de Kring:</t>
  </si>
  <si>
    <t>afval</t>
  </si>
  <si>
    <t>Beste</t>
  </si>
  <si>
    <t>Tot.</t>
  </si>
  <si>
    <t>Aantal afval resultaten:</t>
  </si>
  <si>
    <t>ex 1</t>
  </si>
  <si>
    <t>ex 2</t>
  </si>
  <si>
    <t>Ex-aequo punten per wedstrijd</t>
  </si>
  <si>
    <t>1=ja / 0=nee</t>
  </si>
  <si>
    <t>Plaatsingspunten 6e wedstrijd:</t>
  </si>
  <si>
    <t>Plaatsingspunten 5e wedstrijd:</t>
  </si>
  <si>
    <t>Omschrijving</t>
  </si>
  <si>
    <t>Lokatie</t>
  </si>
  <si>
    <t>Datum</t>
  </si>
  <si>
    <t>1e wedstrijd</t>
  </si>
  <si>
    <t>2e wedstrijd</t>
  </si>
  <si>
    <t>3e wedstrijd</t>
  </si>
  <si>
    <t>4e wedstrijd</t>
  </si>
  <si>
    <t>5e wedstrijd</t>
  </si>
  <si>
    <t>6e wedstrijd</t>
  </si>
  <si>
    <t>Wedstrijd nummer:</t>
  </si>
  <si>
    <t>perc.</t>
  </si>
  <si>
    <t>klasse</t>
  </si>
  <si>
    <t>Regio</t>
  </si>
  <si>
    <t>Selectie wedstrijd</t>
  </si>
  <si>
    <t>Plaatsingspunten niet gefinisht</t>
  </si>
  <si>
    <t>Blanko is volgens plaatsing</t>
  </si>
  <si>
    <t>Volgorde ex-aequo regeling:</t>
  </si>
  <si>
    <t>Ring</t>
  </si>
  <si>
    <t xml:space="preserve"> </t>
  </si>
  <si>
    <t>Afv. Regio</t>
  </si>
  <si>
    <t>Afvaardiging Regiokampioenschappen</t>
  </si>
  <si>
    <t>Aanmelden, Afmelden, Blanko is iedereen</t>
  </si>
  <si>
    <t>kl.</t>
  </si>
  <si>
    <t>LEES ONDERSTAANDE INFO EERST!!</t>
  </si>
  <si>
    <t>Zowel de afgevaardigden als de reserves dienen zich aan te melden met een digitaal inschrijf formulier bij het secretariaat van de kring .</t>
  </si>
  <si>
    <t xml:space="preserve">Heb je vragen over de inschrijving, mail dan naar: </t>
  </si>
  <si>
    <t>Klasse L1-L2 cat. AB samenvoegen</t>
  </si>
  <si>
    <t>Tabbladen B, L1-L2, M1-M2, Z1-Z2 nodig</t>
  </si>
  <si>
    <t>Klasse Z1-Z2 cat. CDE samenvoegen</t>
  </si>
  <si>
    <t>Klasse BB verbergen</t>
  </si>
  <si>
    <t>Nee</t>
  </si>
  <si>
    <t>BB</t>
  </si>
  <si>
    <t>ZZL</t>
  </si>
  <si>
    <t>Discipline:</t>
  </si>
  <si>
    <t>Importeren punten en/of plaatsing</t>
  </si>
  <si>
    <t>1: Punten van de proef</t>
  </si>
  <si>
    <t>Ruiter / amazone</t>
  </si>
  <si>
    <t>865646IN</t>
  </si>
  <si>
    <t>Iron Man</t>
  </si>
  <si>
    <t>IJsselruiters, RV.</t>
  </si>
  <si>
    <t>700815DB</t>
  </si>
  <si>
    <t>Dior DDH</t>
  </si>
  <si>
    <t>Zuidwijk, RV.</t>
  </si>
  <si>
    <t>819827GW</t>
  </si>
  <si>
    <t>Giana</t>
  </si>
  <si>
    <t>900999WM</t>
  </si>
  <si>
    <t>Whisper</t>
  </si>
  <si>
    <t>Graafschap, RV.</t>
  </si>
  <si>
    <t>750258GV</t>
  </si>
  <si>
    <t>Guapo</t>
  </si>
  <si>
    <t>Semper Fidelis, RV.</t>
  </si>
  <si>
    <t>746823GB</t>
  </si>
  <si>
    <t>Ginger sw</t>
  </si>
  <si>
    <t>846840JU</t>
  </si>
  <si>
    <t>Jemen</t>
  </si>
  <si>
    <t>728942FH</t>
  </si>
  <si>
    <t>Fokus</t>
  </si>
  <si>
    <t>Bussloo, RV. PPSV</t>
  </si>
  <si>
    <t>714391FS</t>
  </si>
  <si>
    <t>Fuego</t>
  </si>
  <si>
    <t>844009JT</t>
  </si>
  <si>
    <t>Jasper</t>
  </si>
  <si>
    <t>Velp en omstreken, RV.</t>
  </si>
  <si>
    <t>833353HH</t>
  </si>
  <si>
    <t>Hero</t>
  </si>
  <si>
    <t>835131IB</t>
  </si>
  <si>
    <t>Il Divo</t>
  </si>
  <si>
    <t>807504DB</t>
  </si>
  <si>
    <t>Doortje</t>
  </si>
  <si>
    <t>835310ES</t>
  </si>
  <si>
    <t>Eikenhorst's Must Have</t>
  </si>
  <si>
    <t>850221VA</t>
  </si>
  <si>
    <t>Vitell</t>
  </si>
  <si>
    <t>812860NV</t>
  </si>
  <si>
    <t>Flycka</t>
  </si>
  <si>
    <t>815345LK</t>
  </si>
  <si>
    <t>Lucky Dip</t>
  </si>
  <si>
    <t>Loenermarkruiters, RV.</t>
  </si>
  <si>
    <t>836044DV</t>
  </si>
  <si>
    <t>Heidewonne's facebook</t>
  </si>
  <si>
    <t>757230SG</t>
  </si>
  <si>
    <t>Barrichello</t>
  </si>
  <si>
    <t>713586FS</t>
  </si>
  <si>
    <t>Fatboy S</t>
  </si>
  <si>
    <t>Oortveldruiters, RV.</t>
  </si>
  <si>
    <t>797042HR</t>
  </si>
  <si>
    <t>Hi' laila special z</t>
  </si>
  <si>
    <t>908120KP</t>
  </si>
  <si>
    <t>K.R.'s Erena</t>
  </si>
  <si>
    <t>656510AB</t>
  </si>
  <si>
    <t>Ayten</t>
  </si>
  <si>
    <t>Gorssel-Zutphen, RV.</t>
  </si>
  <si>
    <t>741085FB</t>
  </si>
  <si>
    <t>Finabella</t>
  </si>
  <si>
    <t>868871BJ</t>
  </si>
  <si>
    <t>Blaengwen Jewel</t>
  </si>
  <si>
    <t>937024PL</t>
  </si>
  <si>
    <t>Piek Fajn BV</t>
  </si>
  <si>
    <t>922838MK</t>
  </si>
  <si>
    <t>Merci</t>
  </si>
  <si>
    <t>898783CB</t>
  </si>
  <si>
    <t>Crowdfunding</t>
  </si>
  <si>
    <t>936099PD</t>
  </si>
  <si>
    <t>Peanut</t>
  </si>
  <si>
    <t>932178TL</t>
  </si>
  <si>
    <t>Tongerenhof Darya-Ye-Noor</t>
  </si>
  <si>
    <t>920525MW</t>
  </si>
  <si>
    <t>Mogán</t>
  </si>
  <si>
    <t>932224DB</t>
  </si>
  <si>
    <t>938164LV</t>
  </si>
  <si>
    <t>Laire</t>
  </si>
  <si>
    <t>939426CD</t>
  </si>
  <si>
    <t>Championesse</t>
  </si>
  <si>
    <t>908654SL</t>
  </si>
  <si>
    <t>Savin Hill Sijgje</t>
  </si>
  <si>
    <t>881776HK</t>
  </si>
  <si>
    <t>Hobby-horse (HV.), RV.</t>
  </si>
  <si>
    <t>937254VT</t>
  </si>
  <si>
    <t>Vicento</t>
  </si>
  <si>
    <t>939775MK</t>
  </si>
  <si>
    <t>Maximus Of Carthago</t>
  </si>
  <si>
    <t>920353MN</t>
  </si>
  <si>
    <t>Mayflower</t>
  </si>
  <si>
    <t>939138LN</t>
  </si>
  <si>
    <t>Lananco.A</t>
  </si>
  <si>
    <t>904715LW</t>
  </si>
  <si>
    <t>Lambada Fortuna</t>
  </si>
  <si>
    <t>915805LH</t>
  </si>
  <si>
    <t>Lifeguard</t>
  </si>
  <si>
    <t>936411PN</t>
  </si>
  <si>
    <t>Peru's Gentleman</t>
  </si>
  <si>
    <t>914667KM</t>
  </si>
  <si>
    <t>Kirby Sw</t>
  </si>
  <si>
    <t>914331DK</t>
  </si>
  <si>
    <t>Dancing Donny</t>
  </si>
  <si>
    <t>922831SD</t>
  </si>
  <si>
    <t>Seren's Dublin Fan Henswoude</t>
  </si>
  <si>
    <t>934829SP</t>
  </si>
  <si>
    <t>Sensatie</t>
  </si>
  <si>
    <t>904973KK</t>
  </si>
  <si>
    <t>Kadans</t>
  </si>
  <si>
    <t>915151ML</t>
  </si>
  <si>
    <t>Mercida</t>
  </si>
  <si>
    <t>906366DS</t>
  </si>
  <si>
    <t>DJ Tiesto</t>
  </si>
  <si>
    <t>926348HH</t>
  </si>
  <si>
    <t>Hadica van de c</t>
  </si>
  <si>
    <t>754477LB</t>
  </si>
  <si>
    <t>Larissa</t>
  </si>
  <si>
    <t>903487KB</t>
  </si>
  <si>
    <t>Kadootje</t>
  </si>
  <si>
    <t>877933KM</t>
  </si>
  <si>
    <t>Kiki</t>
  </si>
  <si>
    <t>Veluwezoom (HSV.), RV. de</t>
  </si>
  <si>
    <t>916308KD</t>
  </si>
  <si>
    <t>Kick</t>
  </si>
  <si>
    <t>803446HB</t>
  </si>
  <si>
    <t>Hilton</t>
  </si>
  <si>
    <t>Spreng (PPSV), RV.</t>
  </si>
  <si>
    <t>870715IH</t>
  </si>
  <si>
    <t>Indiana Indra</t>
  </si>
  <si>
    <t>858778ES</t>
  </si>
  <si>
    <t>Endeavour- Izaira</t>
  </si>
  <si>
    <t>937246MW</t>
  </si>
  <si>
    <t>Moulin Rouge</t>
  </si>
  <si>
    <t>926920OL</t>
  </si>
  <si>
    <t>Olympic Bravery  JL</t>
  </si>
  <si>
    <t>906417LB</t>
  </si>
  <si>
    <t>L'Eau D'Issy B</t>
  </si>
  <si>
    <t>922877FB</t>
  </si>
  <si>
    <t>Frau Antje</t>
  </si>
  <si>
    <t>926530JS</t>
  </si>
  <si>
    <t>J'Adore Bs</t>
  </si>
  <si>
    <t>914873DW</t>
  </si>
  <si>
    <t>Donna</t>
  </si>
  <si>
    <t>898509VB</t>
  </si>
  <si>
    <t>Viavanolli</t>
  </si>
  <si>
    <t>920835MA</t>
  </si>
  <si>
    <t>Messi B</t>
  </si>
  <si>
    <t>921898MM</t>
  </si>
  <si>
    <t>Maze Runner</t>
  </si>
  <si>
    <t>892422IA</t>
  </si>
  <si>
    <t>Iggy Stardust</t>
  </si>
  <si>
    <t>892736VH</t>
  </si>
  <si>
    <t>Viola Faith</t>
  </si>
  <si>
    <t>889362KB</t>
  </si>
  <si>
    <t>Kingstar B</t>
  </si>
  <si>
    <t>875406JB</t>
  </si>
  <si>
    <t>Jayla</t>
  </si>
  <si>
    <t>915123LW</t>
  </si>
  <si>
    <t>La Strada</t>
  </si>
  <si>
    <t>927123VS</t>
  </si>
  <si>
    <t>Véline</t>
  </si>
  <si>
    <t>938141MA</t>
  </si>
  <si>
    <t>Moon-Shine</t>
  </si>
  <si>
    <t>925635MW</t>
  </si>
  <si>
    <t>Monet N</t>
  </si>
  <si>
    <t>930957NE</t>
  </si>
  <si>
    <t>Nikki's Fernando</t>
  </si>
  <si>
    <t>844950BL</t>
  </si>
  <si>
    <t>Borasj</t>
  </si>
  <si>
    <t>910498MB</t>
  </si>
  <si>
    <t>Middendorp's Sanaa</t>
  </si>
  <si>
    <t>929466LB</t>
  </si>
  <si>
    <t>Lamora Bb</t>
  </si>
  <si>
    <t>797716GS</t>
  </si>
  <si>
    <t>889707NE</t>
  </si>
  <si>
    <t>North Lake's Malente</t>
  </si>
  <si>
    <t>908652WL</t>
  </si>
  <si>
    <t>Wijsheid</t>
  </si>
  <si>
    <t>908123ID</t>
  </si>
  <si>
    <t>I Am Epic</t>
  </si>
  <si>
    <t>840182JR</t>
  </si>
  <si>
    <t>Jim</t>
  </si>
  <si>
    <t>844514RK</t>
  </si>
  <si>
    <t>Renskje van de Lits</t>
  </si>
  <si>
    <t>897730KW</t>
  </si>
  <si>
    <t>Kingsbridge</t>
  </si>
  <si>
    <t>827731CW</t>
  </si>
  <si>
    <t>Capella-Real</t>
  </si>
  <si>
    <t>677633DH</t>
  </si>
  <si>
    <t>Dante</t>
  </si>
  <si>
    <t>920526IW</t>
  </si>
  <si>
    <t>Incredible</t>
  </si>
  <si>
    <t>939096GD</t>
  </si>
  <si>
    <t>Ganges VDS</t>
  </si>
  <si>
    <t xml:space="preserve">Import gegevens </t>
  </si>
  <si>
    <t>Lisanne Nederlanden</t>
  </si>
  <si>
    <t>Lonneke Borninkhof</t>
  </si>
  <si>
    <t>Gabrielle V.d. Sluis - V.d. Westen</t>
  </si>
  <si>
    <t>Joyce Mennings</t>
  </si>
  <si>
    <t>Rosalie Veeze</t>
  </si>
  <si>
    <t>Angela Breukink - Menger</t>
  </si>
  <si>
    <t>Geert Jan Uenk</t>
  </si>
  <si>
    <t>Iris Hengeveld</t>
  </si>
  <si>
    <t>Marjan Koers - Tol</t>
  </si>
  <si>
    <t>Charlotte Honkoop</t>
  </si>
  <si>
    <t>Ellis Brinkman</t>
  </si>
  <si>
    <t>Ariska Van den Berg</t>
  </si>
  <si>
    <t>Renée Schefczyk</t>
  </si>
  <si>
    <t>Eva Aalderink</t>
  </si>
  <si>
    <t>Puck Vennema</t>
  </si>
  <si>
    <t>Eline Koppenol</t>
  </si>
  <si>
    <t>Marleen Verheul</t>
  </si>
  <si>
    <t>Esmee Gies</t>
  </si>
  <si>
    <t>Corine Smies</t>
  </si>
  <si>
    <t>Anne-marie Reulink</t>
  </si>
  <si>
    <t>Veroniek Pieper</t>
  </si>
  <si>
    <t>Antoinet Bongertman</t>
  </si>
  <si>
    <t>Lisan Berkelder</t>
  </si>
  <si>
    <t>Helma de Jong</t>
  </si>
  <si>
    <t>Marieke Lammers</t>
  </si>
  <si>
    <t>Remke Kwant</t>
  </si>
  <si>
    <t>Daniek Boogman</t>
  </si>
  <si>
    <t>Moniek Van Donkersgoed</t>
  </si>
  <si>
    <t>Marieke Lugthart</t>
  </si>
  <si>
    <t>Anouck Wielhouwer</t>
  </si>
  <si>
    <t>Aisha Benerink</t>
  </si>
  <si>
    <t>Lineke Velderman</t>
  </si>
  <si>
    <t>Merle van Dijk</t>
  </si>
  <si>
    <t>Valerie Lotgering</t>
  </si>
  <si>
    <t>Kelly Van Delden - Kemper</t>
  </si>
  <si>
    <t>Amber Teunissen</t>
  </si>
  <si>
    <t>Lynn Kruitbosch</t>
  </si>
  <si>
    <t>Danielle Brinkman - Wargerink</t>
  </si>
  <si>
    <t>Montana Hillebrand</t>
  </si>
  <si>
    <t>Estelle Kisjes</t>
  </si>
  <si>
    <t>Fenneke Dikken</t>
  </si>
  <si>
    <t>Jonah Prophet</t>
  </si>
  <si>
    <t>Carine Kleine</t>
  </si>
  <si>
    <t>Marieke Luijmes</t>
  </si>
  <si>
    <t>Claire De Haan</t>
  </si>
  <si>
    <t>Fauve Bastiaenssens</t>
  </si>
  <si>
    <t>Bente Mulder</t>
  </si>
  <si>
    <t>Beau van Dijk</t>
  </si>
  <si>
    <t>Adri van den Brink</t>
  </si>
  <si>
    <t>Cheroney Holtman</t>
  </si>
  <si>
    <t>Anique Smeets</t>
  </si>
  <si>
    <t>Sophie Welmers</t>
  </si>
  <si>
    <t>Manon Berghuis</t>
  </si>
  <si>
    <t>Fleur Bonekamp</t>
  </si>
  <si>
    <t>Bianca Smies</t>
  </si>
  <si>
    <t>Suzan Wevers</t>
  </si>
  <si>
    <t>Kirsten Boogman</t>
  </si>
  <si>
    <t>Lieke Albers</t>
  </si>
  <si>
    <t>Stephanie Man in 't veld</t>
  </si>
  <si>
    <t>Zoe Van Asselt</t>
  </si>
  <si>
    <t>Zoë Hesse</t>
  </si>
  <si>
    <t>Aniek Breukink</t>
  </si>
  <si>
    <t>Melissa Boone</t>
  </si>
  <si>
    <t>Esther Staal</t>
  </si>
  <si>
    <t>Jolijn Van Asselt</t>
  </si>
  <si>
    <t>Laura De Wild</t>
  </si>
  <si>
    <t>Renate Essink</t>
  </si>
  <si>
    <t>Aliesa De Lange</t>
  </si>
  <si>
    <t>Bianca Dooper - Bosman</t>
  </si>
  <si>
    <t>Jeannette Bruinier</t>
  </si>
  <si>
    <t>Inge Van der Sluis</t>
  </si>
  <si>
    <t>Sherayza Van Ernst</t>
  </si>
  <si>
    <t>Chyenne Van Dijk</t>
  </si>
  <si>
    <t>Marlou Rutten</t>
  </si>
  <si>
    <t>Dianne Kuenen</t>
  </si>
  <si>
    <t>Annemieke Lebbink</t>
  </si>
  <si>
    <t>Nandia Hendriks</t>
  </si>
  <si>
    <t>Ashley van Dongen</t>
  </si>
  <si>
    <t>Brummen</t>
  </si>
  <si>
    <t>4 t/m 7 november 2021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</si>
</sst>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4">
    <font>
      <sz val="10"/>
      <name val="Arial"/>
      <family val="0"/>
    </font>
    <font>
      <sz val="11"/>
      <color indexed="8"/>
      <name val="Calibri"/>
      <family val="2"/>
    </font>
    <font>
      <b/>
      <sz val="10"/>
      <name val="Arial"/>
      <family val="2"/>
    </font>
    <font>
      <sz val="18"/>
      <name val="Arial"/>
      <family val="2"/>
    </font>
    <font>
      <b/>
      <sz val="22"/>
      <color indexed="57"/>
      <name val="Arial"/>
      <family val="2"/>
    </font>
    <font>
      <b/>
      <sz val="22"/>
      <color indexed="10"/>
      <name val="Arial"/>
      <family val="2"/>
    </font>
    <font>
      <sz val="10"/>
      <color indexed="8"/>
      <name val="Arial"/>
      <family val="2"/>
    </font>
    <font>
      <sz val="8"/>
      <color indexed="8"/>
      <name val="Arial"/>
      <family val="2"/>
    </font>
    <font>
      <sz val="8"/>
      <color indexed="8"/>
      <name val="Tahoma"/>
      <family val="2"/>
    </font>
    <font>
      <sz val="10"/>
      <color indexed="63"/>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36363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right/>
      <top/>
      <bottom style="thin"/>
    </border>
    <border>
      <left style="thin"/>
      <right style="thin"/>
      <top/>
      <bottom style="thin"/>
    </border>
    <border>
      <left/>
      <right style="thin"/>
      <top/>
      <bottom/>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0" fillId="0" borderId="0">
      <alignment/>
      <protection/>
    </xf>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186">
    <xf numFmtId="0" fontId="0" fillId="0" borderId="0" xfId="0" applyAlignment="1">
      <alignment/>
    </xf>
    <xf numFmtId="0" fontId="0" fillId="0" borderId="0" xfId="0" applyAlignment="1" applyProtection="1">
      <alignment/>
      <protection locked="0"/>
    </xf>
    <xf numFmtId="0" fontId="0" fillId="33" borderId="10" xfId="0" applyFill="1" applyBorder="1" applyAlignment="1" applyProtection="1">
      <alignment/>
      <protection/>
    </xf>
    <xf numFmtId="0" fontId="0" fillId="33" borderId="10" xfId="0" applyFill="1" applyBorder="1" applyAlignment="1" applyProtection="1">
      <alignment/>
      <protection/>
    </xf>
    <xf numFmtId="0" fontId="0" fillId="0" borderId="0" xfId="0" applyAlignment="1" applyProtection="1">
      <alignment/>
      <protection/>
    </xf>
    <xf numFmtId="0" fontId="0" fillId="33" borderId="11" xfId="0" applyFill="1" applyBorder="1" applyAlignment="1" applyProtection="1">
      <alignment/>
      <protection/>
    </xf>
    <xf numFmtId="0" fontId="0" fillId="0" borderId="0" xfId="0" applyAlignment="1" applyProtection="1">
      <alignment/>
      <protection locked="0"/>
    </xf>
    <xf numFmtId="0" fontId="0" fillId="33" borderId="10" xfId="0" applyFill="1" applyBorder="1" applyAlignment="1" applyProtection="1">
      <alignment vertical="center"/>
      <protection/>
    </xf>
    <xf numFmtId="0" fontId="0" fillId="33" borderId="10" xfId="0" applyFill="1" applyBorder="1" applyAlignment="1" applyProtection="1">
      <alignment wrapText="1"/>
      <protection/>
    </xf>
    <xf numFmtId="0" fontId="0" fillId="0" borderId="10" xfId="0" applyFill="1" applyBorder="1" applyAlignment="1" applyProtection="1">
      <alignment horizontal="left"/>
      <protection locked="0"/>
    </xf>
    <xf numFmtId="0" fontId="0" fillId="0" borderId="0" xfId="0" applyFill="1" applyBorder="1" applyAlignment="1" applyProtection="1">
      <alignment horizontal="center"/>
      <protection/>
    </xf>
    <xf numFmtId="0" fontId="0" fillId="33" borderId="11" xfId="0" applyFill="1" applyBorder="1" applyAlignment="1" applyProtection="1">
      <alignment horizontal="center"/>
      <protection/>
    </xf>
    <xf numFmtId="0" fontId="0" fillId="0" borderId="0" xfId="0" applyAlignment="1" applyProtection="1">
      <alignment/>
      <protection/>
    </xf>
    <xf numFmtId="0" fontId="0" fillId="33" borderId="12" xfId="0" applyFill="1" applyBorder="1" applyAlignment="1" applyProtection="1">
      <alignment/>
      <protection/>
    </xf>
    <xf numFmtId="0" fontId="0" fillId="0" borderId="13" xfId="0" applyBorder="1" applyAlignment="1" applyProtection="1">
      <alignment horizontal="center"/>
      <protection/>
    </xf>
    <xf numFmtId="0" fontId="0" fillId="33" borderId="10" xfId="0" applyFill="1" applyBorder="1" applyAlignment="1" applyProtection="1">
      <alignment horizontal="center" wrapText="1"/>
      <protection/>
    </xf>
    <xf numFmtId="0" fontId="0" fillId="0" borderId="10" xfId="0" applyBorder="1" applyAlignment="1" applyProtection="1">
      <alignment horizontal="center"/>
      <protection/>
    </xf>
    <xf numFmtId="0" fontId="0" fillId="0" borderId="0" xfId="0" applyNumberFormat="1" applyAlignment="1" applyProtection="1">
      <alignment horizontal="right" vertical="top"/>
      <protection/>
    </xf>
    <xf numFmtId="0" fontId="0" fillId="33" borderId="10" xfId="0" applyNumberFormat="1" applyFill="1" applyBorder="1" applyAlignment="1" applyProtection="1">
      <alignment horizontal="right" vertical="top" wrapText="1"/>
      <protection/>
    </xf>
    <xf numFmtId="0" fontId="0" fillId="0" borderId="0" xfId="0" applyNumberFormat="1" applyAlignment="1" applyProtection="1">
      <alignment horizontal="right" vertical="top"/>
      <protection locked="0"/>
    </xf>
    <xf numFmtId="0" fontId="0" fillId="33" borderId="10" xfId="0" applyFill="1" applyBorder="1" applyAlignment="1" applyProtection="1">
      <alignment horizontal="center"/>
      <protection/>
    </xf>
    <xf numFmtId="0" fontId="0" fillId="0" borderId="13" xfId="0" applyBorder="1" applyAlignment="1" applyProtection="1">
      <alignment horizontal="left" vertical="center"/>
      <protection/>
    </xf>
    <xf numFmtId="0" fontId="0" fillId="0" borderId="10" xfId="0" applyBorder="1" applyAlignment="1" applyProtection="1">
      <alignment horizontal="left" vertical="center" wrapText="1"/>
      <protection locked="0"/>
    </xf>
    <xf numFmtId="0" fontId="0" fillId="0" borderId="10" xfId="0" applyFill="1" applyBorder="1" applyAlignment="1" applyProtection="1">
      <alignment horizontal="lef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0" fillId="0" borderId="10" xfId="0" applyBorder="1" applyAlignment="1" applyProtection="1">
      <alignment/>
      <protection/>
    </xf>
    <xf numFmtId="0" fontId="0" fillId="0" borderId="10" xfId="0" applyBorder="1" applyAlignment="1" applyProtection="1">
      <alignment/>
      <protection locked="0"/>
    </xf>
    <xf numFmtId="0" fontId="0" fillId="0" borderId="10" xfId="0" applyBorder="1" applyAlignment="1">
      <alignment/>
    </xf>
    <xf numFmtId="0" fontId="0" fillId="33" borderId="0" xfId="0" applyFill="1" applyAlignment="1" applyProtection="1">
      <alignment/>
      <protection/>
    </xf>
    <xf numFmtId="0" fontId="0" fillId="0" borderId="10" xfId="0" applyFill="1" applyBorder="1" applyAlignment="1" applyProtection="1">
      <alignment/>
      <protection/>
    </xf>
    <xf numFmtId="0" fontId="0" fillId="0" borderId="0" xfId="0" applyFill="1" applyAlignment="1">
      <alignment/>
    </xf>
    <xf numFmtId="0" fontId="0" fillId="0" borderId="11" xfId="0" applyFont="1" applyFill="1" applyBorder="1" applyAlignment="1" applyProtection="1">
      <alignment/>
      <protection/>
    </xf>
    <xf numFmtId="0" fontId="0" fillId="0" borderId="10" xfId="0" applyFill="1" applyBorder="1" applyAlignment="1" applyProtection="1">
      <alignment/>
      <protection locked="0"/>
    </xf>
    <xf numFmtId="0" fontId="0" fillId="0" borderId="11" xfId="0" applyFill="1" applyBorder="1" applyAlignment="1" applyProtection="1">
      <alignment horizontal="left"/>
      <protection locked="0"/>
    </xf>
    <xf numFmtId="0" fontId="0" fillId="33" borderId="14" xfId="0" applyFill="1" applyBorder="1" applyAlignment="1" applyProtection="1">
      <alignment/>
      <protection/>
    </xf>
    <xf numFmtId="0" fontId="0" fillId="33" borderId="12" xfId="0" applyFill="1" applyBorder="1" applyAlignment="1" applyProtection="1">
      <alignment horizontal="center"/>
      <protection/>
    </xf>
    <xf numFmtId="0" fontId="0" fillId="33" borderId="14" xfId="0" applyFill="1" applyBorder="1" applyAlignment="1" applyProtection="1">
      <alignment horizontal="center"/>
      <protection/>
    </xf>
    <xf numFmtId="0" fontId="0" fillId="33" borderId="15" xfId="0" applyFill="1" applyBorder="1" applyAlignment="1" applyProtection="1">
      <alignment horizontal="center"/>
      <protection/>
    </xf>
    <xf numFmtId="1" fontId="0" fillId="0" borderId="0" xfId="0" applyNumberFormat="1" applyAlignment="1" applyProtection="1">
      <alignment/>
      <protection/>
    </xf>
    <xf numFmtId="0" fontId="0" fillId="0" borderId="0" xfId="0" applyAlignment="1">
      <alignment/>
    </xf>
    <xf numFmtId="49" fontId="0" fillId="0" borderId="10" xfId="0" applyNumberFormat="1" applyBorder="1" applyAlignment="1" applyProtection="1">
      <alignment horizontal="left"/>
      <protection locked="0"/>
    </xf>
    <xf numFmtId="0" fontId="0" fillId="33" borderId="16" xfId="0" applyFill="1" applyBorder="1" applyAlignment="1" applyProtection="1">
      <alignment horizontal="left"/>
      <protection locked="0"/>
    </xf>
    <xf numFmtId="0" fontId="0" fillId="33" borderId="17" xfId="0" applyFill="1" applyBorder="1" applyAlignment="1" applyProtection="1">
      <alignment horizontal="left"/>
      <protection locked="0"/>
    </xf>
    <xf numFmtId="0" fontId="0" fillId="33" borderId="16" xfId="0" applyFill="1" applyBorder="1" applyAlignment="1" applyProtection="1">
      <alignment horizontal="left"/>
      <protection/>
    </xf>
    <xf numFmtId="0" fontId="0" fillId="33" borderId="17" xfId="0" applyFill="1" applyBorder="1" applyAlignment="1" applyProtection="1">
      <alignment horizontal="left"/>
      <protection/>
    </xf>
    <xf numFmtId="0" fontId="0" fillId="33" borderId="18" xfId="0" applyFill="1" applyBorder="1" applyAlignment="1" applyProtection="1">
      <alignment horizontal="center"/>
      <protection/>
    </xf>
    <xf numFmtId="0" fontId="0" fillId="0" borderId="16" xfId="0" applyBorder="1" applyAlignment="1" applyProtection="1">
      <alignment horizontal="left"/>
      <protection locked="0"/>
    </xf>
    <xf numFmtId="0" fontId="0" fillId="0" borderId="18" xfId="0" applyBorder="1" applyAlignment="1" applyProtection="1">
      <alignment horizontal="left"/>
      <protection locked="0"/>
    </xf>
    <xf numFmtId="0" fontId="0" fillId="0" borderId="17" xfId="0" applyBorder="1" applyAlignment="1" applyProtection="1">
      <alignment horizontal="left"/>
      <protection locked="0"/>
    </xf>
    <xf numFmtId="0" fontId="0" fillId="33" borderId="17" xfId="0" applyFill="1" applyBorder="1" applyAlignment="1" applyProtection="1">
      <alignment horizontal="center"/>
      <protection locked="0"/>
    </xf>
    <xf numFmtId="0" fontId="0" fillId="0" borderId="0" xfId="0" applyBorder="1" applyAlignment="1" applyProtection="1">
      <alignment/>
      <protection locked="0"/>
    </xf>
    <xf numFmtId="0" fontId="0" fillId="0" borderId="15" xfId="0" applyBorder="1" applyAlignment="1" applyProtection="1">
      <alignment/>
      <protection locked="0"/>
    </xf>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0" fillId="0" borderId="22"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5" xfId="0" applyBorder="1" applyAlignment="1" applyProtection="1">
      <alignment horizontal="center"/>
      <protection locked="0"/>
    </xf>
    <xf numFmtId="0" fontId="0" fillId="33" borderId="23" xfId="0" applyFill="1" applyBorder="1" applyAlignment="1" applyProtection="1">
      <alignment horizontal="left"/>
      <protection locked="0"/>
    </xf>
    <xf numFmtId="0" fontId="0" fillId="33" borderId="13" xfId="0" applyFill="1" applyBorder="1" applyAlignment="1" applyProtection="1">
      <alignment horizontal="left"/>
      <protection locked="0"/>
    </xf>
    <xf numFmtId="0" fontId="0" fillId="33" borderId="19" xfId="0" applyFill="1" applyBorder="1" applyAlignment="1" applyProtection="1">
      <alignment horizontal="left"/>
      <protection locked="0"/>
    </xf>
    <xf numFmtId="0" fontId="0" fillId="33" borderId="21" xfId="0" applyFill="1" applyBorder="1" applyAlignment="1" applyProtection="1">
      <alignment horizontal="left"/>
      <protection locked="0"/>
    </xf>
    <xf numFmtId="0" fontId="0" fillId="33" borderId="20" xfId="0" applyFill="1" applyBorder="1" applyAlignment="1" applyProtection="1">
      <alignment horizontal="left"/>
      <protection locked="0"/>
    </xf>
    <xf numFmtId="0" fontId="0" fillId="33" borderId="10" xfId="0" applyFill="1" applyBorder="1" applyAlignment="1" applyProtection="1">
      <alignment/>
      <protection locked="0"/>
    </xf>
    <xf numFmtId="0" fontId="0" fillId="33" borderId="0" xfId="0" applyFill="1" applyBorder="1" applyAlignment="1" applyProtection="1">
      <alignment horizontal="left"/>
      <protection locked="0"/>
    </xf>
    <xf numFmtId="0" fontId="0" fillId="33" borderId="18" xfId="0" applyFill="1" applyBorder="1" applyAlignment="1" applyProtection="1">
      <alignment horizontal="left"/>
      <protection/>
    </xf>
    <xf numFmtId="0" fontId="0" fillId="33" borderId="16" xfId="0" applyFill="1" applyBorder="1" applyAlignment="1" applyProtection="1">
      <alignment/>
      <protection/>
    </xf>
    <xf numFmtId="0" fontId="0" fillId="34" borderId="10" xfId="0" applyFill="1" applyBorder="1" applyAlignment="1" applyProtection="1">
      <alignment horizontal="center"/>
      <protection/>
    </xf>
    <xf numFmtId="0" fontId="0" fillId="34" borderId="10" xfId="0" applyFill="1" applyBorder="1" applyAlignment="1" applyProtection="1">
      <alignment/>
      <protection locked="0"/>
    </xf>
    <xf numFmtId="0" fontId="0" fillId="34" borderId="10" xfId="0" applyFill="1" applyBorder="1" applyAlignment="1" applyProtection="1">
      <alignment/>
      <protection/>
    </xf>
    <xf numFmtId="0" fontId="0" fillId="34" borderId="16" xfId="0" applyFill="1" applyBorder="1" applyAlignment="1" applyProtection="1">
      <alignment/>
      <protection locked="0"/>
    </xf>
    <xf numFmtId="0" fontId="0" fillId="35" borderId="10" xfId="0" applyFill="1" applyBorder="1" applyAlignment="1" applyProtection="1">
      <alignment/>
      <protection locked="0"/>
    </xf>
    <xf numFmtId="0" fontId="0" fillId="35" borderId="10" xfId="0" applyFill="1" applyBorder="1" applyAlignment="1" applyProtection="1">
      <alignment/>
      <protection/>
    </xf>
    <xf numFmtId="0" fontId="0" fillId="35" borderId="16" xfId="0" applyFill="1" applyBorder="1" applyAlignment="1" applyProtection="1">
      <alignment/>
      <protection locked="0"/>
    </xf>
    <xf numFmtId="0" fontId="0" fillId="36" borderId="10" xfId="0" applyFill="1" applyBorder="1" applyAlignment="1" applyProtection="1">
      <alignment/>
      <protection locked="0"/>
    </xf>
    <xf numFmtId="0" fontId="0" fillId="36" borderId="10" xfId="0" applyFill="1" applyBorder="1" applyAlignment="1" applyProtection="1">
      <alignment/>
      <protection/>
    </xf>
    <xf numFmtId="0" fontId="0" fillId="36" borderId="16" xfId="0" applyFill="1" applyBorder="1" applyAlignment="1" applyProtection="1">
      <alignment/>
      <protection locked="0"/>
    </xf>
    <xf numFmtId="0" fontId="0" fillId="33" borderId="21" xfId="0" applyFill="1" applyBorder="1" applyAlignment="1" applyProtection="1">
      <alignment/>
      <protection/>
    </xf>
    <xf numFmtId="0" fontId="0" fillId="33" borderId="24" xfId="0" applyFill="1" applyBorder="1" applyAlignment="1" applyProtection="1">
      <alignment/>
      <protection/>
    </xf>
    <xf numFmtId="0" fontId="0" fillId="34" borderId="16" xfId="0" applyFill="1" applyBorder="1" applyAlignment="1" applyProtection="1">
      <alignment/>
      <protection/>
    </xf>
    <xf numFmtId="0" fontId="0" fillId="35" borderId="16" xfId="0" applyFill="1" applyBorder="1" applyAlignment="1" applyProtection="1">
      <alignment/>
      <protection/>
    </xf>
    <xf numFmtId="0" fontId="0" fillId="36" borderId="16" xfId="0" applyFill="1" applyBorder="1" applyAlignment="1" applyProtection="1">
      <alignment/>
      <protection/>
    </xf>
    <xf numFmtId="0" fontId="0" fillId="0" borderId="11" xfId="0" applyFill="1" applyBorder="1" applyAlignment="1" applyProtection="1">
      <alignment horizontal="left"/>
      <protection/>
    </xf>
    <xf numFmtId="0" fontId="0" fillId="0" borderId="19" xfId="0" applyFill="1" applyBorder="1" applyAlignment="1" applyProtection="1">
      <alignment horizontal="left"/>
      <protection/>
    </xf>
    <xf numFmtId="0" fontId="0" fillId="0" borderId="22" xfId="0" applyFill="1" applyBorder="1" applyAlignment="1" applyProtection="1">
      <alignment horizontal="left"/>
      <protection/>
    </xf>
    <xf numFmtId="0" fontId="0" fillId="33" borderId="22" xfId="0" applyFill="1" applyBorder="1" applyAlignment="1" applyProtection="1">
      <alignment/>
      <protection/>
    </xf>
    <xf numFmtId="0" fontId="0" fillId="0" borderId="10" xfId="0" applyFill="1" applyBorder="1" applyAlignment="1">
      <alignment horizontal="left"/>
    </xf>
    <xf numFmtId="0" fontId="0" fillId="0" borderId="10" xfId="0" applyFont="1" applyBorder="1" applyAlignment="1">
      <alignment/>
    </xf>
    <xf numFmtId="0" fontId="0" fillId="0" borderId="10" xfId="0" applyFont="1" applyFill="1" applyBorder="1" applyAlignment="1">
      <alignment/>
    </xf>
    <xf numFmtId="0" fontId="4" fillId="0" borderId="0" xfId="54" applyFont="1" applyAlignment="1">
      <alignment horizontal="center" vertical="top" wrapText="1"/>
      <protection/>
    </xf>
    <xf numFmtId="0" fontId="5" fillId="0" borderId="0" xfId="54" applyFont="1" applyAlignment="1">
      <alignment vertical="top" wrapText="1"/>
      <protection/>
    </xf>
    <xf numFmtId="0" fontId="0" fillId="0" borderId="10" xfId="0" applyFont="1" applyBorder="1" applyAlignment="1" applyProtection="1">
      <alignment horizontal="left"/>
      <protection locked="0"/>
    </xf>
    <xf numFmtId="0" fontId="0" fillId="33" borderId="16" xfId="0" applyFill="1" applyBorder="1" applyAlignment="1" applyProtection="1">
      <alignment horizontal="left"/>
      <protection/>
    </xf>
    <xf numFmtId="0" fontId="0" fillId="33" borderId="17" xfId="0" applyFill="1" applyBorder="1" applyAlignment="1" applyProtection="1">
      <alignment horizontal="left"/>
      <protection/>
    </xf>
    <xf numFmtId="0" fontId="0" fillId="33" borderId="18" xfId="0" applyFill="1" applyBorder="1" applyAlignment="1" applyProtection="1">
      <alignment horizontal="left"/>
      <protection/>
    </xf>
    <xf numFmtId="0" fontId="0" fillId="0" borderId="0" xfId="0" applyFill="1" applyBorder="1" applyAlignment="1" applyProtection="1">
      <alignment horizontal="center"/>
      <protection/>
    </xf>
    <xf numFmtId="0" fontId="0" fillId="33" borderId="16" xfId="0" applyFill="1" applyBorder="1" applyAlignment="1" applyProtection="1">
      <alignment horizontal="left"/>
      <protection/>
    </xf>
    <xf numFmtId="0" fontId="0" fillId="33" borderId="18" xfId="0" applyFill="1" applyBorder="1" applyAlignment="1" applyProtection="1">
      <alignment horizontal="left"/>
      <protection/>
    </xf>
    <xf numFmtId="0" fontId="0" fillId="33" borderId="17" xfId="0" applyFill="1" applyBorder="1" applyAlignment="1" applyProtection="1">
      <alignment horizontal="left"/>
      <protection/>
    </xf>
    <xf numFmtId="0" fontId="0" fillId="0" borderId="0" xfId="0" applyFill="1" applyBorder="1" applyAlignment="1" applyProtection="1">
      <alignment horizontal="center"/>
      <protection/>
    </xf>
    <xf numFmtId="0" fontId="0" fillId="33" borderId="16" xfId="0" applyFill="1" applyBorder="1" applyAlignment="1" applyProtection="1">
      <alignment horizontal="left"/>
      <protection/>
    </xf>
    <xf numFmtId="0" fontId="0" fillId="33" borderId="18" xfId="0" applyFill="1" applyBorder="1" applyAlignment="1" applyProtection="1">
      <alignment horizontal="left"/>
      <protection/>
    </xf>
    <xf numFmtId="0" fontId="0" fillId="33" borderId="17"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13" xfId="0" applyBorder="1" applyAlignment="1" applyProtection="1">
      <alignment/>
      <protection/>
    </xf>
    <xf numFmtId="0" fontId="2" fillId="0" borderId="13" xfId="0" applyFont="1" applyBorder="1" applyAlignment="1" applyProtection="1">
      <alignment vertical="center"/>
      <protection/>
    </xf>
    <xf numFmtId="0" fontId="0" fillId="0" borderId="0" xfId="0" applyFont="1" applyAlignment="1">
      <alignment/>
    </xf>
    <xf numFmtId="0" fontId="43" fillId="0" borderId="0" xfId="0" applyFont="1" applyAlignment="1">
      <alignment/>
    </xf>
    <xf numFmtId="0" fontId="0" fillId="33" borderId="10" xfId="0" applyFont="1" applyFill="1" applyBorder="1" applyAlignment="1" applyProtection="1">
      <alignment/>
      <protection/>
    </xf>
    <xf numFmtId="49" fontId="0" fillId="0" borderId="10" xfId="0" applyNumberFormat="1" applyFont="1" applyBorder="1" applyAlignment="1" applyProtection="1">
      <alignment horizontal="left"/>
      <protection locked="0"/>
    </xf>
    <xf numFmtId="0" fontId="0" fillId="0" borderId="16" xfId="0" applyFill="1" applyBorder="1" applyAlignment="1" applyProtection="1">
      <alignment horizontal="left"/>
      <protection/>
    </xf>
    <xf numFmtId="0" fontId="0" fillId="0" borderId="18" xfId="0" applyFill="1" applyBorder="1" applyAlignment="1" applyProtection="1">
      <alignment horizontal="left"/>
      <protection/>
    </xf>
    <xf numFmtId="0" fontId="0" fillId="0" borderId="17" xfId="0" applyFill="1" applyBorder="1" applyAlignment="1" applyProtection="1">
      <alignment horizontal="left"/>
      <protection/>
    </xf>
    <xf numFmtId="0" fontId="0" fillId="33" borderId="16" xfId="0" applyFill="1" applyBorder="1" applyAlignment="1" applyProtection="1">
      <alignment horizontal="left"/>
      <protection/>
    </xf>
    <xf numFmtId="0" fontId="0" fillId="33" borderId="18" xfId="0" applyFill="1" applyBorder="1" applyAlignment="1" applyProtection="1">
      <alignment horizontal="left"/>
      <protection/>
    </xf>
    <xf numFmtId="0" fontId="0" fillId="33" borderId="17" xfId="0" applyFill="1" applyBorder="1" applyAlignment="1" applyProtection="1">
      <alignment horizontal="left"/>
      <protection/>
    </xf>
    <xf numFmtId="0" fontId="3" fillId="0" borderId="2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0" fillId="34" borderId="16" xfId="0" applyFill="1" applyBorder="1" applyAlignment="1" applyProtection="1">
      <alignment horizontal="center"/>
      <protection/>
    </xf>
    <xf numFmtId="0" fontId="0" fillId="34" borderId="18" xfId="0" applyFill="1" applyBorder="1" applyAlignment="1" applyProtection="1">
      <alignment horizontal="center"/>
      <protection/>
    </xf>
    <xf numFmtId="0" fontId="0" fillId="34" borderId="17" xfId="0" applyFill="1" applyBorder="1" applyAlignment="1" applyProtection="1">
      <alignment horizontal="center"/>
      <protection/>
    </xf>
    <xf numFmtId="0" fontId="0" fillId="35" borderId="16" xfId="0" applyFill="1" applyBorder="1" applyAlignment="1" applyProtection="1">
      <alignment horizontal="center"/>
      <protection locked="0"/>
    </xf>
    <xf numFmtId="0" fontId="0" fillId="35" borderId="18" xfId="0" applyFill="1" applyBorder="1" applyAlignment="1" applyProtection="1">
      <alignment horizontal="center"/>
      <protection locked="0"/>
    </xf>
    <xf numFmtId="0" fontId="0" fillId="35" borderId="17" xfId="0" applyFill="1" applyBorder="1" applyAlignment="1" applyProtection="1">
      <alignment horizontal="center"/>
      <protection locked="0"/>
    </xf>
    <xf numFmtId="0" fontId="0" fillId="36" borderId="16" xfId="0" applyFill="1" applyBorder="1" applyAlignment="1" applyProtection="1">
      <alignment horizontal="center"/>
      <protection locked="0"/>
    </xf>
    <xf numFmtId="0" fontId="0" fillId="36" borderId="18" xfId="0" applyFill="1" applyBorder="1" applyAlignment="1" applyProtection="1">
      <alignment horizontal="center"/>
      <protection locked="0"/>
    </xf>
    <xf numFmtId="0" fontId="0" fillId="36" borderId="17" xfId="0" applyFill="1" applyBorder="1" applyAlignment="1" applyProtection="1">
      <alignment horizontal="center"/>
      <protection locked="0"/>
    </xf>
    <xf numFmtId="49" fontId="0" fillId="34" borderId="16" xfId="0" applyNumberFormat="1" applyFill="1" applyBorder="1" applyAlignment="1" applyProtection="1">
      <alignment horizontal="center"/>
      <protection/>
    </xf>
    <xf numFmtId="49" fontId="0" fillId="34" borderId="18" xfId="0" applyNumberFormat="1" applyFill="1" applyBorder="1" applyAlignment="1" applyProtection="1">
      <alignment horizontal="center"/>
      <protection/>
    </xf>
    <xf numFmtId="49" fontId="0" fillId="34" borderId="17" xfId="0" applyNumberFormat="1"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8" xfId="0" applyFill="1" applyBorder="1" applyAlignment="1" applyProtection="1">
      <alignment horizontal="center"/>
      <protection/>
    </xf>
    <xf numFmtId="0" fontId="0" fillId="33" borderId="17" xfId="0" applyFill="1" applyBorder="1" applyAlignment="1" applyProtection="1">
      <alignment horizontal="center"/>
      <protection/>
    </xf>
    <xf numFmtId="0" fontId="0" fillId="0" borderId="16" xfId="0" applyBorder="1" applyAlignment="1" applyProtection="1">
      <alignment horizontal="left"/>
      <protection/>
    </xf>
    <xf numFmtId="0" fontId="0" fillId="0" borderId="18" xfId="0" applyBorder="1" applyAlignment="1" applyProtection="1">
      <alignment horizontal="left"/>
      <protection/>
    </xf>
    <xf numFmtId="0" fontId="0" fillId="0" borderId="17" xfId="0" applyBorder="1" applyAlignment="1" applyProtection="1">
      <alignment horizontal="left"/>
      <protection/>
    </xf>
    <xf numFmtId="0" fontId="0" fillId="0" borderId="16" xfId="0" applyFill="1" applyBorder="1" applyAlignment="1" applyProtection="1">
      <alignment horizontal="left"/>
      <protection locked="0"/>
    </xf>
    <xf numFmtId="0" fontId="0" fillId="0" borderId="18" xfId="0" applyFill="1" applyBorder="1" applyAlignment="1" applyProtection="1">
      <alignment horizontal="left"/>
      <protection locked="0"/>
    </xf>
    <xf numFmtId="0" fontId="0" fillId="0" borderId="17" xfId="0" applyFill="1" applyBorder="1" applyAlignment="1" applyProtection="1">
      <alignment horizontal="left"/>
      <protection locked="0"/>
    </xf>
    <xf numFmtId="0" fontId="0" fillId="0" borderId="19" xfId="0"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21" xfId="0" applyFill="1" applyBorder="1" applyAlignment="1" applyProtection="1">
      <alignment horizontal="center"/>
      <protection/>
    </xf>
    <xf numFmtId="0" fontId="0" fillId="0" borderId="22"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15" xfId="0" applyFill="1" applyBorder="1" applyAlignment="1" applyProtection="1">
      <alignment horizontal="center"/>
      <protection/>
    </xf>
    <xf numFmtId="0" fontId="0" fillId="0" borderId="23" xfId="0" applyFill="1" applyBorder="1" applyAlignment="1" applyProtection="1">
      <alignment horizontal="center"/>
      <protection/>
    </xf>
    <xf numFmtId="0" fontId="0" fillId="0" borderId="13" xfId="0" applyFill="1" applyBorder="1" applyAlignment="1" applyProtection="1">
      <alignment horizontal="center"/>
      <protection/>
    </xf>
    <xf numFmtId="0" fontId="0" fillId="0" borderId="24" xfId="0" applyFill="1" applyBorder="1" applyAlignment="1" applyProtection="1">
      <alignment horizontal="center"/>
      <protection/>
    </xf>
    <xf numFmtId="0" fontId="0" fillId="0" borderId="16" xfId="0" applyFont="1" applyBorder="1" applyAlignment="1" applyProtection="1">
      <alignment horizontal="left"/>
      <protection/>
    </xf>
    <xf numFmtId="0" fontId="3" fillId="0" borderId="20" xfId="0" applyFont="1" applyBorder="1" applyAlignment="1" applyProtection="1">
      <alignment horizontal="right" vertical="center"/>
      <protection/>
    </xf>
    <xf numFmtId="0" fontId="0" fillId="0" borderId="20" xfId="0" applyBorder="1" applyAlignment="1">
      <alignment/>
    </xf>
    <xf numFmtId="0" fontId="0" fillId="0" borderId="21" xfId="0" applyBorder="1" applyAlignment="1">
      <alignment/>
    </xf>
    <xf numFmtId="0" fontId="0" fillId="0" borderId="13" xfId="0" applyBorder="1" applyAlignment="1">
      <alignment/>
    </xf>
    <xf numFmtId="0" fontId="0" fillId="0" borderId="24" xfId="0" applyBorder="1" applyAlignment="1">
      <alignment/>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3"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19"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6" xfId="0" applyFill="1" applyBorder="1" applyAlignment="1" applyProtection="1">
      <alignment horizontal="left" vertical="center" wrapText="1"/>
      <protection/>
    </xf>
    <xf numFmtId="0" fontId="0" fillId="33" borderId="17" xfId="0" applyFill="1" applyBorder="1" applyAlignment="1" applyProtection="1">
      <alignment horizontal="left" vertical="center" wrapText="1"/>
      <protection/>
    </xf>
    <xf numFmtId="0" fontId="3" fillId="0" borderId="2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0" fillId="0" borderId="23"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33" borderId="16" xfId="0" applyFill="1" applyBorder="1" applyAlignment="1" applyProtection="1">
      <alignment horizontal="center"/>
      <protection locked="0"/>
    </xf>
    <xf numFmtId="0" fontId="0" fillId="33" borderId="18"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0" fillId="0" borderId="13" xfId="0" applyFont="1" applyBorder="1" applyAlignment="1" applyProtection="1">
      <alignment horizontal="left"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 2" xfId="54"/>
    <cellStyle name="Titel" xfId="55"/>
    <cellStyle name="Totaal" xfId="56"/>
    <cellStyle name="Uitvoer" xfId="57"/>
    <cellStyle name="Currency" xfId="58"/>
    <cellStyle name="Currency [0]" xfId="59"/>
    <cellStyle name="Verklarende tekst" xfId="60"/>
    <cellStyle name="Waarschuwingstekst" xfId="61"/>
  </cellStyles>
  <dxfs count="9">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2"/>
  <dimension ref="A1:A5"/>
  <sheetViews>
    <sheetView zoomScalePageLayoutView="0" workbookViewId="0" topLeftCell="A1">
      <selection activeCell="C5" sqref="C5:E5"/>
    </sheetView>
  </sheetViews>
  <sheetFormatPr defaultColWidth="9.140625" defaultRowHeight="12.75"/>
  <cols>
    <col min="1" max="1" width="128.28125" style="0" customWidth="1"/>
  </cols>
  <sheetData>
    <row r="1" ht="27.75">
      <c r="A1" s="90" t="s">
        <v>102</v>
      </c>
    </row>
    <row r="2" ht="27.75">
      <c r="A2" s="90"/>
    </row>
    <row r="3" ht="83.25">
      <c r="A3" s="91" t="s">
        <v>103</v>
      </c>
    </row>
    <row r="4" ht="27.75">
      <c r="A4" s="91"/>
    </row>
    <row r="5" ht="27.75">
      <c r="A5" s="91" t="s">
        <v>104</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Blad83"/>
  <dimension ref="A1:BN23"/>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9" sqref="B9"/>
    </sheetView>
  </sheetViews>
  <sheetFormatPr defaultColWidth="9.140625" defaultRowHeight="12.75"/>
  <cols>
    <col min="1" max="1" width="3.28125" style="6" bestFit="1" customWidth="1"/>
    <col min="2" max="2" width="10.140625" style="6" customWidth="1"/>
    <col min="3" max="4" width="22.7109375" style="6" customWidth="1"/>
    <col min="5" max="5" width="4.140625" style="6" hidden="1" customWidth="1"/>
    <col min="6" max="6" width="18.7109375" style="6" customWidth="1"/>
    <col min="7" max="7" width="2.7109375" style="69" customWidth="1"/>
    <col min="8" max="8" width="5.7109375" style="69" customWidth="1"/>
    <col min="9" max="9" width="5.7109375" style="69" hidden="1" customWidth="1"/>
    <col min="10" max="10" width="5.7109375" style="70" hidden="1" customWidth="1"/>
    <col min="11" max="12" width="3.7109375" style="69" customWidth="1"/>
    <col min="13" max="13" width="3.00390625" style="69" customWidth="1"/>
    <col min="14" max="14" width="3.8515625" style="71" customWidth="1"/>
    <col min="15" max="15" width="2.7109375" style="72" customWidth="1"/>
    <col min="16" max="16" width="5.7109375" style="72" customWidth="1"/>
    <col min="17" max="17" width="5.7109375" style="72" hidden="1" customWidth="1"/>
    <col min="18" max="18" width="5.7109375" style="73" hidden="1" customWidth="1"/>
    <col min="19" max="20" width="3.7109375" style="72" customWidth="1"/>
    <col min="21" max="21" width="3.00390625" style="72" customWidth="1"/>
    <col min="22" max="22" width="3.8515625" style="74" customWidth="1"/>
    <col min="23" max="23" width="2.7109375" style="75" customWidth="1"/>
    <col min="24" max="24" width="5.7109375" style="75" customWidth="1"/>
    <col min="25" max="25" width="5.7109375" style="75" hidden="1" customWidth="1"/>
    <col min="26" max="26" width="5.7109375" style="76" hidden="1" customWidth="1"/>
    <col min="27" max="28" width="3.7109375" style="75" customWidth="1"/>
    <col min="29" max="29" width="3.00390625" style="75" customWidth="1"/>
    <col min="30" max="30" width="3.8515625" style="77" customWidth="1"/>
    <col min="31" max="31" width="2.7109375" style="72" hidden="1" customWidth="1"/>
    <col min="32" max="33" width="5.7109375" style="72" hidden="1" customWidth="1"/>
    <col min="34" max="34" width="5.7109375" style="73" hidden="1" customWidth="1"/>
    <col min="35" max="36" width="3.7109375" style="72" hidden="1" customWidth="1"/>
    <col min="37" max="37" width="3.00390625" style="72" hidden="1" customWidth="1"/>
    <col min="38" max="38" width="3.8515625" style="74" hidden="1" customWidth="1"/>
    <col min="39" max="39" width="2.7109375" style="75" hidden="1" customWidth="1"/>
    <col min="40" max="41" width="5.7109375" style="75" hidden="1" customWidth="1"/>
    <col min="42" max="42" width="5.7109375" style="76" hidden="1" customWidth="1"/>
    <col min="43" max="44" width="3.7109375" style="75" hidden="1" customWidth="1"/>
    <col min="45" max="45" width="3.00390625" style="75" hidden="1" customWidth="1"/>
    <col min="46" max="46" width="3.8515625" style="77" hidden="1" customWidth="1"/>
    <col min="47" max="47" width="2.7109375" style="72" hidden="1" customWidth="1"/>
    <col min="48" max="49" width="5.7109375" style="72" hidden="1" customWidth="1"/>
    <col min="50" max="50" width="5.7109375" style="73" hidden="1" customWidth="1"/>
    <col min="51" max="52" width="3.7109375" style="72" hidden="1" customWidth="1"/>
    <col min="53" max="53" width="3.00390625" style="72" hidden="1" customWidth="1"/>
    <col min="54" max="54" width="3.8515625" style="72" hidden="1" customWidth="1"/>
    <col min="55" max="55" width="5.28125" style="12" customWidth="1"/>
    <col min="56" max="56" width="6.140625" style="12" hidden="1" customWidth="1"/>
    <col min="57" max="57" width="5.28125" style="12" customWidth="1"/>
    <col min="58" max="58" width="5.28125" style="12" hidden="1" customWidth="1"/>
    <col min="59" max="60" width="6.00390625" style="12" hidden="1" customWidth="1"/>
    <col min="61" max="61" width="6.00390625" style="12" customWidth="1"/>
    <col min="62" max="62" width="6.00390625" style="12" hidden="1" customWidth="1"/>
    <col min="63" max="63" width="4.00390625" style="6" customWidth="1"/>
    <col min="64" max="64" width="4.8515625" style="6" customWidth="1"/>
    <col min="65" max="65" width="5.57421875" style="6" customWidth="1"/>
    <col min="66" max="66" width="17.28125" style="6" customWidth="1"/>
    <col min="67" max="16384" width="9.140625" style="12" customWidth="1"/>
  </cols>
  <sheetData>
    <row r="1" spans="1:66" ht="12.75">
      <c r="A1" s="133" t="s">
        <v>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5"/>
    </row>
    <row r="2" spans="1:66" ht="12.75" customHeight="1" hidden="1">
      <c r="A2" s="100"/>
      <c r="B2" s="100"/>
      <c r="C2" s="100">
        <v>1</v>
      </c>
      <c r="D2" s="100">
        <f>FLOOR((C2+3)/4,1)</f>
        <v>1</v>
      </c>
      <c r="E2" s="100"/>
      <c r="F2" s="100"/>
      <c r="G2" s="68"/>
      <c r="H2" s="68">
        <v>192</v>
      </c>
      <c r="I2" s="70">
        <v>190</v>
      </c>
      <c r="J2" s="70">
        <f>H2+I2</f>
        <v>382</v>
      </c>
      <c r="K2" s="70"/>
      <c r="L2" s="70"/>
      <c r="M2" s="70"/>
      <c r="N2" s="80">
        <v>1</v>
      </c>
      <c r="O2" s="73"/>
      <c r="P2" s="73">
        <v>193</v>
      </c>
      <c r="Q2" s="73">
        <v>193</v>
      </c>
      <c r="R2" s="73">
        <f>P2+Q2</f>
        <v>386</v>
      </c>
      <c r="S2" s="73"/>
      <c r="T2" s="73"/>
      <c r="U2" s="73"/>
      <c r="V2" s="81">
        <v>2</v>
      </c>
      <c r="W2" s="76"/>
      <c r="X2" s="76">
        <v>198</v>
      </c>
      <c r="Y2" s="76">
        <v>198</v>
      </c>
      <c r="Z2" s="76">
        <f>X2+Y2</f>
        <v>396</v>
      </c>
      <c r="AA2" s="76"/>
      <c r="AB2" s="76"/>
      <c r="AC2" s="76"/>
      <c r="AD2" s="82">
        <v>3</v>
      </c>
      <c r="AE2" s="73"/>
      <c r="AF2" s="73">
        <v>177</v>
      </c>
      <c r="AG2" s="73">
        <v>177</v>
      </c>
      <c r="AH2" s="73">
        <f>AF2+AG2</f>
        <v>354</v>
      </c>
      <c r="AI2" s="73"/>
      <c r="AJ2" s="73"/>
      <c r="AK2" s="73"/>
      <c r="AL2" s="81">
        <v>4</v>
      </c>
      <c r="AM2" s="76"/>
      <c r="AN2" s="76">
        <v>178</v>
      </c>
      <c r="AO2" s="76">
        <v>178</v>
      </c>
      <c r="AP2" s="76">
        <f>AN2+AO2</f>
        <v>356</v>
      </c>
      <c r="AQ2" s="76"/>
      <c r="AR2" s="76"/>
      <c r="AS2" s="76"/>
      <c r="AT2" s="82">
        <v>5</v>
      </c>
      <c r="AU2" s="73"/>
      <c r="AV2" s="73">
        <v>179</v>
      </c>
      <c r="AW2" s="73">
        <v>179</v>
      </c>
      <c r="AX2" s="73">
        <f>AV2+AW2</f>
        <v>358</v>
      </c>
      <c r="AY2" s="73"/>
      <c r="AZ2" s="73"/>
      <c r="BA2" s="73"/>
      <c r="BB2" s="73">
        <v>6</v>
      </c>
      <c r="BC2" s="12">
        <f>N2+V2+AD2+AL2+AT2+BB2</f>
        <v>21</v>
      </c>
      <c r="BD2" s="12">
        <f>J2+R2+Z2+AH2+AP2+AX2</f>
        <v>2232</v>
      </c>
      <c r="BE2" s="39">
        <f>IF($O$4&gt;0,(LARGE(($N2,$V2,$AD2,$AL2,$AT2,$BB2),1)),"0")</f>
        <v>6</v>
      </c>
      <c r="BF2" s="39">
        <f>IF($O$4&gt;0,(LARGE(($N2,$V2,$AD2,$AL2,$AT2,$BB2),2)),"0")</f>
        <v>5</v>
      </c>
      <c r="BG2" s="12">
        <v>354</v>
      </c>
      <c r="BH2" s="12">
        <v>354</v>
      </c>
      <c r="BI2" s="39">
        <f>BC2-BE2-BF2</f>
        <v>10</v>
      </c>
      <c r="BJ2" s="12">
        <f>BD2-BG2-BH2</f>
        <v>1524</v>
      </c>
      <c r="BK2" s="12"/>
      <c r="BL2" s="12"/>
      <c r="BN2" s="12"/>
    </row>
    <row r="3" spans="1:66" ht="12.75">
      <c r="A3" s="114" t="s">
        <v>9</v>
      </c>
      <c r="B3" s="116"/>
      <c r="C3" s="136" t="str">
        <f>Instellingen!B3</f>
        <v>Regio</v>
      </c>
      <c r="D3" s="137"/>
      <c r="E3" s="138"/>
      <c r="F3" s="114" t="s">
        <v>43</v>
      </c>
      <c r="G3" s="115"/>
      <c r="H3" s="115"/>
      <c r="I3" s="115"/>
      <c r="J3" s="115"/>
      <c r="K3" s="115"/>
      <c r="L3" s="115"/>
      <c r="M3" s="115"/>
      <c r="N3" s="116"/>
      <c r="O3" s="139"/>
      <c r="P3" s="140"/>
      <c r="Q3" s="140"/>
      <c r="R3" s="140"/>
      <c r="S3" s="140"/>
      <c r="T3" s="140"/>
      <c r="U3" s="140"/>
      <c r="V3" s="141"/>
      <c r="W3" s="142"/>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4"/>
      <c r="BC3" s="114" t="s">
        <v>41</v>
      </c>
      <c r="BD3" s="115"/>
      <c r="BE3" s="115"/>
      <c r="BF3" s="115"/>
      <c r="BG3" s="115"/>
      <c r="BH3" s="115"/>
      <c r="BI3" s="115"/>
      <c r="BJ3" s="115"/>
      <c r="BK3" s="116"/>
      <c r="BL3" s="23">
        <f>Instellingen!B6</f>
        <v>3</v>
      </c>
      <c r="BM3" s="142"/>
      <c r="BN3" s="143"/>
    </row>
    <row r="4" spans="1:66" ht="12.75">
      <c r="A4" s="114" t="s">
        <v>10</v>
      </c>
      <c r="B4" s="116"/>
      <c r="C4" s="151" t="s">
        <v>32</v>
      </c>
      <c r="D4" s="137"/>
      <c r="E4" s="138"/>
      <c r="F4" s="114" t="s">
        <v>72</v>
      </c>
      <c r="G4" s="115"/>
      <c r="H4" s="115"/>
      <c r="I4" s="115"/>
      <c r="J4" s="115"/>
      <c r="K4" s="115"/>
      <c r="L4" s="115"/>
      <c r="M4" s="115"/>
      <c r="N4" s="116"/>
      <c r="O4" s="111">
        <f>Instellingen!B7</f>
        <v>1</v>
      </c>
      <c r="P4" s="112"/>
      <c r="Q4" s="112"/>
      <c r="R4" s="112"/>
      <c r="S4" s="112"/>
      <c r="T4" s="112"/>
      <c r="U4" s="112"/>
      <c r="V4" s="113"/>
      <c r="W4" s="145"/>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7"/>
      <c r="BC4" s="114"/>
      <c r="BD4" s="115"/>
      <c r="BE4" s="115"/>
      <c r="BF4" s="115"/>
      <c r="BG4" s="115"/>
      <c r="BH4" s="115"/>
      <c r="BI4" s="115"/>
      <c r="BJ4" s="115"/>
      <c r="BK4" s="116"/>
      <c r="BL4" s="23"/>
      <c r="BM4" s="145"/>
      <c r="BN4" s="146"/>
    </row>
    <row r="5" spans="1:66" ht="12.75">
      <c r="A5" s="114" t="s">
        <v>11</v>
      </c>
      <c r="B5" s="116"/>
      <c r="C5" s="151"/>
      <c r="D5" s="137"/>
      <c r="E5" s="138"/>
      <c r="F5" s="114" t="s">
        <v>12</v>
      </c>
      <c r="G5" s="115"/>
      <c r="H5" s="115"/>
      <c r="I5" s="115"/>
      <c r="J5" s="115"/>
      <c r="K5" s="115"/>
      <c r="L5" s="115"/>
      <c r="M5" s="115"/>
      <c r="N5" s="116"/>
      <c r="O5" s="111">
        <f>Instellingen!B5</f>
        <v>99</v>
      </c>
      <c r="P5" s="112"/>
      <c r="Q5" s="112"/>
      <c r="R5" s="112"/>
      <c r="S5" s="112"/>
      <c r="T5" s="112"/>
      <c r="U5" s="112"/>
      <c r="V5" s="113"/>
      <c r="W5" s="148"/>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50"/>
      <c r="BC5" s="114" t="s">
        <v>13</v>
      </c>
      <c r="BD5" s="115"/>
      <c r="BE5" s="115"/>
      <c r="BF5" s="115"/>
      <c r="BG5" s="115"/>
      <c r="BH5" s="115"/>
      <c r="BI5" s="115"/>
      <c r="BJ5" s="115"/>
      <c r="BK5" s="116"/>
      <c r="BL5" s="9">
        <v>2</v>
      </c>
      <c r="BM5" s="145"/>
      <c r="BN5" s="146"/>
    </row>
    <row r="6" spans="1:66" ht="12.75" customHeight="1">
      <c r="A6" s="117"/>
      <c r="B6" s="117"/>
      <c r="C6" s="117"/>
      <c r="D6" s="117"/>
      <c r="E6" s="118"/>
      <c r="F6" s="67" t="s">
        <v>14</v>
      </c>
      <c r="G6" s="121" t="str">
        <f>Instellingen!B36</f>
        <v>Brummen</v>
      </c>
      <c r="H6" s="122"/>
      <c r="I6" s="122"/>
      <c r="J6" s="122"/>
      <c r="K6" s="122"/>
      <c r="L6" s="122"/>
      <c r="M6" s="122"/>
      <c r="N6" s="123"/>
      <c r="O6" s="124">
        <f>Instellingen!B37</f>
        <v>0</v>
      </c>
      <c r="P6" s="125"/>
      <c r="Q6" s="125"/>
      <c r="R6" s="125"/>
      <c r="S6" s="125"/>
      <c r="T6" s="125"/>
      <c r="U6" s="125"/>
      <c r="V6" s="126"/>
      <c r="W6" s="127">
        <f>Instellingen!B38</f>
        <v>0</v>
      </c>
      <c r="X6" s="128"/>
      <c r="Y6" s="128"/>
      <c r="Z6" s="128"/>
      <c r="AA6" s="128"/>
      <c r="AB6" s="128"/>
      <c r="AC6" s="128"/>
      <c r="AD6" s="129"/>
      <c r="AE6" s="124">
        <f>Instellingen!B39</f>
        <v>0</v>
      </c>
      <c r="AF6" s="125"/>
      <c r="AG6" s="125"/>
      <c r="AH6" s="125"/>
      <c r="AI6" s="125"/>
      <c r="AJ6" s="125"/>
      <c r="AK6" s="125"/>
      <c r="AL6" s="126"/>
      <c r="AM6" s="127">
        <f>Instellingen!B40</f>
        <v>0</v>
      </c>
      <c r="AN6" s="128"/>
      <c r="AO6" s="128"/>
      <c r="AP6" s="128"/>
      <c r="AQ6" s="128"/>
      <c r="AR6" s="128"/>
      <c r="AS6" s="128"/>
      <c r="AT6" s="129"/>
      <c r="AU6" s="124">
        <f>Instellingen!B41</f>
        <v>0</v>
      </c>
      <c r="AV6" s="125"/>
      <c r="AW6" s="125"/>
      <c r="AX6" s="125"/>
      <c r="AY6" s="125"/>
      <c r="AZ6" s="125"/>
      <c r="BA6" s="125"/>
      <c r="BB6" s="126"/>
      <c r="BC6" s="114" t="s">
        <v>34</v>
      </c>
      <c r="BD6" s="115"/>
      <c r="BE6" s="115"/>
      <c r="BF6" s="115"/>
      <c r="BG6" s="115"/>
      <c r="BH6" s="116"/>
      <c r="BI6" s="97" t="s">
        <v>35</v>
      </c>
      <c r="BJ6" s="98"/>
      <c r="BK6" s="99"/>
      <c r="BL6" s="34">
        <v>204</v>
      </c>
      <c r="BM6" s="145"/>
      <c r="BN6" s="146"/>
    </row>
    <row r="7" spans="1:66" ht="12.75" customHeight="1">
      <c r="A7" s="119"/>
      <c r="B7" s="119"/>
      <c r="C7" s="119"/>
      <c r="D7" s="119"/>
      <c r="E7" s="120"/>
      <c r="F7" s="67" t="s">
        <v>15</v>
      </c>
      <c r="G7" s="130" t="str">
        <f>Instellingen!C36</f>
        <v>4 t/m 7 november 2021</v>
      </c>
      <c r="H7" s="131"/>
      <c r="I7" s="131"/>
      <c r="J7" s="131"/>
      <c r="K7" s="131"/>
      <c r="L7" s="131"/>
      <c r="M7" s="131"/>
      <c r="N7" s="132"/>
      <c r="O7" s="124" t="str">
        <f>Instellingen!C37</f>
        <v> </v>
      </c>
      <c r="P7" s="125"/>
      <c r="Q7" s="125"/>
      <c r="R7" s="125"/>
      <c r="S7" s="125"/>
      <c r="T7" s="125"/>
      <c r="U7" s="125"/>
      <c r="V7" s="126"/>
      <c r="W7" s="127" t="str">
        <f>Instellingen!C38</f>
        <v> </v>
      </c>
      <c r="X7" s="128"/>
      <c r="Y7" s="128"/>
      <c r="Z7" s="128"/>
      <c r="AA7" s="128"/>
      <c r="AB7" s="128"/>
      <c r="AC7" s="128"/>
      <c r="AD7" s="129"/>
      <c r="AE7" s="124" t="str">
        <f>Instellingen!C39</f>
        <v> </v>
      </c>
      <c r="AF7" s="125"/>
      <c r="AG7" s="125"/>
      <c r="AH7" s="125"/>
      <c r="AI7" s="125"/>
      <c r="AJ7" s="125"/>
      <c r="AK7" s="125"/>
      <c r="AL7" s="126"/>
      <c r="AM7" s="127" t="str">
        <f>Instellingen!C40</f>
        <v> </v>
      </c>
      <c r="AN7" s="128"/>
      <c r="AO7" s="128"/>
      <c r="AP7" s="128"/>
      <c r="AQ7" s="128"/>
      <c r="AR7" s="128"/>
      <c r="AS7" s="128"/>
      <c r="AT7" s="129"/>
      <c r="AU7" s="124" t="str">
        <f>Instellingen!C41</f>
        <v> </v>
      </c>
      <c r="AV7" s="125"/>
      <c r="AW7" s="125"/>
      <c r="AX7" s="125"/>
      <c r="AY7" s="125"/>
      <c r="AZ7" s="125"/>
      <c r="BA7" s="125"/>
      <c r="BB7" s="126"/>
      <c r="BC7" s="78" t="s">
        <v>71</v>
      </c>
      <c r="BD7" s="5" t="s">
        <v>71</v>
      </c>
      <c r="BE7" s="11" t="s">
        <v>69</v>
      </c>
      <c r="BF7" s="11" t="s">
        <v>69</v>
      </c>
      <c r="BG7" s="11" t="s">
        <v>69</v>
      </c>
      <c r="BH7" s="11" t="s">
        <v>69</v>
      </c>
      <c r="BI7" s="38" t="s">
        <v>70</v>
      </c>
      <c r="BJ7" s="36" t="s">
        <v>70</v>
      </c>
      <c r="BK7" s="13"/>
      <c r="BL7" s="5"/>
      <c r="BM7" s="148"/>
      <c r="BN7" s="149"/>
    </row>
    <row r="8" spans="1:66" ht="25.5" customHeight="1">
      <c r="A8" s="2" t="s">
        <v>19</v>
      </c>
      <c r="B8" s="2" t="s">
        <v>7</v>
      </c>
      <c r="C8" s="2" t="s">
        <v>0</v>
      </c>
      <c r="D8" s="2" t="s">
        <v>1</v>
      </c>
      <c r="E8" s="2" t="s">
        <v>101</v>
      </c>
      <c r="F8" s="67" t="s">
        <v>3</v>
      </c>
      <c r="G8" s="8" t="s">
        <v>96</v>
      </c>
      <c r="H8" s="8" t="s">
        <v>38</v>
      </c>
      <c r="I8" s="8" t="s">
        <v>36</v>
      </c>
      <c r="J8" s="8" t="s">
        <v>37</v>
      </c>
      <c r="K8" s="8" t="s">
        <v>73</v>
      </c>
      <c r="L8" s="8" t="s">
        <v>74</v>
      </c>
      <c r="M8" s="2" t="s">
        <v>5</v>
      </c>
      <c r="N8" s="67" t="s">
        <v>16</v>
      </c>
      <c r="O8" s="8" t="s">
        <v>96</v>
      </c>
      <c r="P8" s="8" t="s">
        <v>38</v>
      </c>
      <c r="Q8" s="8" t="s">
        <v>36</v>
      </c>
      <c r="R8" s="8" t="s">
        <v>39</v>
      </c>
      <c r="S8" s="8" t="s">
        <v>73</v>
      </c>
      <c r="T8" s="8" t="s">
        <v>74</v>
      </c>
      <c r="U8" s="2" t="s">
        <v>5</v>
      </c>
      <c r="V8" s="67" t="s">
        <v>16</v>
      </c>
      <c r="W8" s="8" t="s">
        <v>96</v>
      </c>
      <c r="X8" s="8" t="s">
        <v>38</v>
      </c>
      <c r="Y8" s="8" t="s">
        <v>40</v>
      </c>
      <c r="Z8" s="8" t="s">
        <v>39</v>
      </c>
      <c r="AA8" s="8" t="s">
        <v>73</v>
      </c>
      <c r="AB8" s="8" t="s">
        <v>74</v>
      </c>
      <c r="AC8" s="2" t="s">
        <v>5</v>
      </c>
      <c r="AD8" s="67" t="s">
        <v>16</v>
      </c>
      <c r="AE8" s="8" t="s">
        <v>96</v>
      </c>
      <c r="AF8" s="8" t="s">
        <v>38</v>
      </c>
      <c r="AG8" s="8" t="s">
        <v>36</v>
      </c>
      <c r="AH8" s="8" t="s">
        <v>39</v>
      </c>
      <c r="AI8" s="8" t="s">
        <v>73</v>
      </c>
      <c r="AJ8" s="8" t="s">
        <v>74</v>
      </c>
      <c r="AK8" s="2" t="s">
        <v>5</v>
      </c>
      <c r="AL8" s="67" t="s">
        <v>16</v>
      </c>
      <c r="AM8" s="8" t="s">
        <v>96</v>
      </c>
      <c r="AN8" s="8" t="s">
        <v>38</v>
      </c>
      <c r="AO8" s="8" t="s">
        <v>36</v>
      </c>
      <c r="AP8" s="8" t="s">
        <v>39</v>
      </c>
      <c r="AQ8" s="8" t="s">
        <v>73</v>
      </c>
      <c r="AR8" s="8" t="s">
        <v>74</v>
      </c>
      <c r="AS8" s="2" t="s">
        <v>5</v>
      </c>
      <c r="AT8" s="67" t="s">
        <v>16</v>
      </c>
      <c r="AU8" s="8" t="s">
        <v>96</v>
      </c>
      <c r="AV8" s="8" t="s">
        <v>38</v>
      </c>
      <c r="AW8" s="8" t="s">
        <v>36</v>
      </c>
      <c r="AX8" s="8" t="s">
        <v>39</v>
      </c>
      <c r="AY8" s="8" t="s">
        <v>73</v>
      </c>
      <c r="AZ8" s="8" t="s">
        <v>74</v>
      </c>
      <c r="BA8" s="2" t="s">
        <v>5</v>
      </c>
      <c r="BB8" s="2" t="s">
        <v>16</v>
      </c>
      <c r="BC8" s="79" t="s">
        <v>23</v>
      </c>
      <c r="BD8" s="35" t="s">
        <v>4</v>
      </c>
      <c r="BE8" s="37" t="s">
        <v>23</v>
      </c>
      <c r="BF8" s="37" t="s">
        <v>23</v>
      </c>
      <c r="BG8" s="35" t="s">
        <v>4</v>
      </c>
      <c r="BH8" s="35" t="s">
        <v>4</v>
      </c>
      <c r="BI8" s="35" t="s">
        <v>23</v>
      </c>
      <c r="BJ8" s="35" t="s">
        <v>4</v>
      </c>
      <c r="BK8" s="35" t="s">
        <v>17</v>
      </c>
      <c r="BL8" s="35" t="s">
        <v>18</v>
      </c>
      <c r="BM8" s="8" t="s">
        <v>98</v>
      </c>
      <c r="BN8" s="2" t="s">
        <v>6</v>
      </c>
    </row>
    <row r="9" spans="2:62" ht="12.75">
      <c r="B9" s="6" t="s">
        <v>142</v>
      </c>
      <c r="C9" s="6" t="s">
        <v>315</v>
      </c>
      <c r="D9" s="6" t="s">
        <v>143</v>
      </c>
      <c r="E9" s="6" t="s">
        <v>32</v>
      </c>
      <c r="F9" s="6" t="s">
        <v>121</v>
      </c>
      <c r="H9" s="69">
        <v>235.5</v>
      </c>
      <c r="I9" s="69">
        <v>0</v>
      </c>
      <c r="J9" s="70">
        <f aca="true" t="shared" si="0" ref="J9:J23">H9+I9</f>
        <v>235.5</v>
      </c>
      <c r="K9" s="69">
        <v>7</v>
      </c>
      <c r="L9" s="69">
        <v>7</v>
      </c>
      <c r="M9" s="69">
        <v>1</v>
      </c>
      <c r="N9" s="71">
        <v>1</v>
      </c>
      <c r="R9" s="73">
        <f aca="true" t="shared" si="1" ref="R9:R23">P9+Q9</f>
        <v>0</v>
      </c>
      <c r="Z9" s="76">
        <f aca="true" t="shared" si="2" ref="Z9:Z23">X9+Y9</f>
        <v>0</v>
      </c>
      <c r="BC9" s="12">
        <f aca="true" t="shared" si="3" ref="BC9:BC23">N9+V9+AD9+AL9+AT9+BB9</f>
        <v>1</v>
      </c>
      <c r="BD9" s="12">
        <f aca="true" t="shared" si="4" ref="BD9:BD23">J9+R9+Z9+AH9+AP9+AX9</f>
        <v>235.5</v>
      </c>
      <c r="BI9" s="39">
        <f aca="true" t="shared" si="5" ref="BI9:BI23">BC9-BE9-BF9</f>
        <v>1</v>
      </c>
      <c r="BJ9" s="12">
        <f aca="true" t="shared" si="6" ref="BJ9:BJ23">BD9-BG9-BH9</f>
        <v>235.5</v>
      </c>
    </row>
    <row r="10" spans="2:62" ht="12.75">
      <c r="B10" s="6" t="s">
        <v>144</v>
      </c>
      <c r="C10" s="6" t="s">
        <v>316</v>
      </c>
      <c r="D10" s="6" t="s">
        <v>145</v>
      </c>
      <c r="E10" s="6" t="s">
        <v>32</v>
      </c>
      <c r="F10" s="6" t="s">
        <v>136</v>
      </c>
      <c r="H10" s="69">
        <v>230.5</v>
      </c>
      <c r="I10" s="69">
        <v>0</v>
      </c>
      <c r="J10" s="70">
        <f t="shared" si="0"/>
        <v>230.5</v>
      </c>
      <c r="K10" s="69">
        <v>7</v>
      </c>
      <c r="L10" s="69">
        <v>7</v>
      </c>
      <c r="M10" s="69">
        <v>2</v>
      </c>
      <c r="N10" s="71">
        <v>2</v>
      </c>
      <c r="R10" s="73">
        <f t="shared" si="1"/>
        <v>0</v>
      </c>
      <c r="Z10" s="76">
        <f t="shared" si="2"/>
        <v>0</v>
      </c>
      <c r="BC10" s="12">
        <f t="shared" si="3"/>
        <v>2</v>
      </c>
      <c r="BD10" s="12">
        <f t="shared" si="4"/>
        <v>230.5</v>
      </c>
      <c r="BI10" s="39">
        <f t="shared" si="5"/>
        <v>2</v>
      </c>
      <c r="BJ10" s="12">
        <f t="shared" si="6"/>
        <v>230.5</v>
      </c>
    </row>
    <row r="11" spans="2:62" ht="12.75">
      <c r="B11" s="6" t="s">
        <v>146</v>
      </c>
      <c r="C11" s="6" t="s">
        <v>317</v>
      </c>
      <c r="D11" s="6" t="s">
        <v>147</v>
      </c>
      <c r="E11" s="6" t="s">
        <v>32</v>
      </c>
      <c r="F11" s="6" t="s">
        <v>118</v>
      </c>
      <c r="H11" s="69">
        <v>220.5</v>
      </c>
      <c r="I11" s="69">
        <v>0</v>
      </c>
      <c r="J11" s="70">
        <f t="shared" si="0"/>
        <v>220.5</v>
      </c>
      <c r="K11" s="69">
        <v>6.5</v>
      </c>
      <c r="L11" s="69">
        <v>7</v>
      </c>
      <c r="M11" s="69">
        <v>3</v>
      </c>
      <c r="N11" s="71">
        <v>3</v>
      </c>
      <c r="R11" s="73">
        <f t="shared" si="1"/>
        <v>0</v>
      </c>
      <c r="Z11" s="76">
        <f t="shared" si="2"/>
        <v>0</v>
      </c>
      <c r="BC11" s="12">
        <f t="shared" si="3"/>
        <v>3</v>
      </c>
      <c r="BD11" s="12">
        <f t="shared" si="4"/>
        <v>220.5</v>
      </c>
      <c r="BI11" s="39">
        <f t="shared" si="5"/>
        <v>3</v>
      </c>
      <c r="BJ11" s="12">
        <f t="shared" si="6"/>
        <v>220.5</v>
      </c>
    </row>
    <row r="12" spans="2:62" ht="12.75">
      <c r="B12" s="6" t="s">
        <v>148</v>
      </c>
      <c r="C12" s="6" t="s">
        <v>318</v>
      </c>
      <c r="D12" s="6" t="s">
        <v>149</v>
      </c>
      <c r="E12" s="6" t="s">
        <v>32</v>
      </c>
      <c r="F12" s="6" t="s">
        <v>136</v>
      </c>
      <c r="H12" s="69">
        <v>217.5</v>
      </c>
      <c r="I12" s="69">
        <v>0</v>
      </c>
      <c r="J12" s="70">
        <f t="shared" si="0"/>
        <v>217.5</v>
      </c>
      <c r="K12" s="69">
        <v>6</v>
      </c>
      <c r="L12" s="69">
        <v>7</v>
      </c>
      <c r="M12" s="69">
        <v>4</v>
      </c>
      <c r="N12" s="71">
        <v>4</v>
      </c>
      <c r="R12" s="73">
        <f t="shared" si="1"/>
        <v>0</v>
      </c>
      <c r="Z12" s="76">
        <f t="shared" si="2"/>
        <v>0</v>
      </c>
      <c r="BC12" s="12">
        <f t="shared" si="3"/>
        <v>4</v>
      </c>
      <c r="BD12" s="12">
        <f t="shared" si="4"/>
        <v>217.5</v>
      </c>
      <c r="BI12" s="39">
        <f t="shared" si="5"/>
        <v>4</v>
      </c>
      <c r="BJ12" s="12">
        <f t="shared" si="6"/>
        <v>217.5</v>
      </c>
    </row>
    <row r="13" spans="2:62" ht="12.75">
      <c r="B13" s="6" t="s">
        <v>150</v>
      </c>
      <c r="C13" s="6" t="s">
        <v>319</v>
      </c>
      <c r="D13" s="6" t="s">
        <v>151</v>
      </c>
      <c r="E13" s="6" t="s">
        <v>32</v>
      </c>
      <c r="F13" s="6" t="s">
        <v>121</v>
      </c>
      <c r="H13" s="69">
        <v>216.5</v>
      </c>
      <c r="I13" s="69">
        <v>0</v>
      </c>
      <c r="J13" s="70">
        <f t="shared" si="0"/>
        <v>216.5</v>
      </c>
      <c r="K13" s="69">
        <v>6.5</v>
      </c>
      <c r="L13" s="69">
        <v>7</v>
      </c>
      <c r="M13" s="69">
        <v>5</v>
      </c>
      <c r="N13" s="71">
        <v>5</v>
      </c>
      <c r="R13" s="73">
        <f t="shared" si="1"/>
        <v>0</v>
      </c>
      <c r="Z13" s="76">
        <f t="shared" si="2"/>
        <v>0</v>
      </c>
      <c r="BC13" s="12">
        <f t="shared" si="3"/>
        <v>5</v>
      </c>
      <c r="BD13" s="12">
        <f t="shared" si="4"/>
        <v>216.5</v>
      </c>
      <c r="BI13" s="39">
        <f t="shared" si="5"/>
        <v>5</v>
      </c>
      <c r="BJ13" s="12">
        <f t="shared" si="6"/>
        <v>216.5</v>
      </c>
    </row>
    <row r="14" spans="2:62" ht="12.75">
      <c r="B14" s="6" t="s">
        <v>152</v>
      </c>
      <c r="C14" s="6" t="s">
        <v>320</v>
      </c>
      <c r="D14" s="6" t="s">
        <v>153</v>
      </c>
      <c r="E14" s="6" t="s">
        <v>32</v>
      </c>
      <c r="F14" s="6" t="s">
        <v>118</v>
      </c>
      <c r="H14" s="69">
        <v>215</v>
      </c>
      <c r="I14" s="69">
        <v>0</v>
      </c>
      <c r="J14" s="70">
        <f t="shared" si="0"/>
        <v>215</v>
      </c>
      <c r="K14" s="69">
        <v>6</v>
      </c>
      <c r="L14" s="69">
        <v>7</v>
      </c>
      <c r="M14" s="69">
        <v>6</v>
      </c>
      <c r="N14" s="71">
        <v>6</v>
      </c>
      <c r="R14" s="73">
        <f t="shared" si="1"/>
        <v>0</v>
      </c>
      <c r="Z14" s="76">
        <f t="shared" si="2"/>
        <v>0</v>
      </c>
      <c r="BC14" s="12">
        <f t="shared" si="3"/>
        <v>6</v>
      </c>
      <c r="BD14" s="12">
        <f t="shared" si="4"/>
        <v>215</v>
      </c>
      <c r="BI14" s="39">
        <f t="shared" si="5"/>
        <v>6</v>
      </c>
      <c r="BJ14" s="12">
        <f t="shared" si="6"/>
        <v>215</v>
      </c>
    </row>
    <row r="15" spans="2:62" ht="12.75">
      <c r="B15" s="6" t="s">
        <v>154</v>
      </c>
      <c r="C15" s="6" t="s">
        <v>321</v>
      </c>
      <c r="D15" s="6" t="s">
        <v>155</v>
      </c>
      <c r="E15" s="6" t="s">
        <v>32</v>
      </c>
      <c r="F15" s="6" t="s">
        <v>156</v>
      </c>
      <c r="H15" s="69">
        <v>213</v>
      </c>
      <c r="I15" s="69">
        <v>0</v>
      </c>
      <c r="J15" s="70">
        <f t="shared" si="0"/>
        <v>213</v>
      </c>
      <c r="K15" s="69">
        <v>6.5</v>
      </c>
      <c r="L15" s="69">
        <v>7</v>
      </c>
      <c r="M15" s="69">
        <v>7</v>
      </c>
      <c r="N15" s="71">
        <v>7</v>
      </c>
      <c r="R15" s="73">
        <f t="shared" si="1"/>
        <v>0</v>
      </c>
      <c r="Z15" s="76">
        <f t="shared" si="2"/>
        <v>0</v>
      </c>
      <c r="BC15" s="12">
        <f t="shared" si="3"/>
        <v>7</v>
      </c>
      <c r="BD15" s="12">
        <f t="shared" si="4"/>
        <v>213</v>
      </c>
      <c r="BI15" s="39">
        <f t="shared" si="5"/>
        <v>7</v>
      </c>
      <c r="BJ15" s="12">
        <f t="shared" si="6"/>
        <v>213</v>
      </c>
    </row>
    <row r="16" spans="2:62" ht="12.75">
      <c r="B16" s="6" t="s">
        <v>157</v>
      </c>
      <c r="C16" s="6" t="s">
        <v>322</v>
      </c>
      <c r="D16" s="6" t="s">
        <v>158</v>
      </c>
      <c r="E16" s="6" t="s">
        <v>32</v>
      </c>
      <c r="F16" s="6" t="s">
        <v>156</v>
      </c>
      <c r="H16" s="69">
        <v>212.5</v>
      </c>
      <c r="I16" s="69">
        <v>0</v>
      </c>
      <c r="J16" s="70">
        <f t="shared" si="0"/>
        <v>212.5</v>
      </c>
      <c r="K16" s="69">
        <v>7</v>
      </c>
      <c r="L16" s="69">
        <v>7</v>
      </c>
      <c r="M16" s="69">
        <v>8</v>
      </c>
      <c r="N16" s="71">
        <v>8</v>
      </c>
      <c r="R16" s="73">
        <f t="shared" si="1"/>
        <v>0</v>
      </c>
      <c r="Z16" s="76">
        <f t="shared" si="2"/>
        <v>0</v>
      </c>
      <c r="BC16" s="12">
        <f t="shared" si="3"/>
        <v>8</v>
      </c>
      <c r="BD16" s="12">
        <f t="shared" si="4"/>
        <v>212.5</v>
      </c>
      <c r="BI16" s="39">
        <f t="shared" si="5"/>
        <v>8</v>
      </c>
      <c r="BJ16" s="12">
        <f t="shared" si="6"/>
        <v>212.5</v>
      </c>
    </row>
    <row r="17" spans="2:62" ht="12.75">
      <c r="B17" s="6" t="s">
        <v>159</v>
      </c>
      <c r="C17" s="6" t="s">
        <v>323</v>
      </c>
      <c r="D17" s="6" t="s">
        <v>160</v>
      </c>
      <c r="E17" s="6" t="s">
        <v>32</v>
      </c>
      <c r="F17" s="6" t="s">
        <v>126</v>
      </c>
      <c r="H17" s="69">
        <v>208.5</v>
      </c>
      <c r="I17" s="69">
        <v>0</v>
      </c>
      <c r="J17" s="70">
        <f t="shared" si="0"/>
        <v>208.5</v>
      </c>
      <c r="K17" s="69">
        <v>6</v>
      </c>
      <c r="L17" s="69">
        <v>6</v>
      </c>
      <c r="M17" s="69">
        <v>9</v>
      </c>
      <c r="N17" s="71">
        <v>9</v>
      </c>
      <c r="R17" s="73">
        <f t="shared" si="1"/>
        <v>0</v>
      </c>
      <c r="Z17" s="76">
        <f t="shared" si="2"/>
        <v>0</v>
      </c>
      <c r="BC17" s="12">
        <f t="shared" si="3"/>
        <v>9</v>
      </c>
      <c r="BD17" s="12">
        <f t="shared" si="4"/>
        <v>208.5</v>
      </c>
      <c r="BI17" s="39">
        <f t="shared" si="5"/>
        <v>9</v>
      </c>
      <c r="BJ17" s="12">
        <f t="shared" si="6"/>
        <v>208.5</v>
      </c>
    </row>
    <row r="18" spans="2:62" ht="12.75">
      <c r="B18" s="6" t="s">
        <v>161</v>
      </c>
      <c r="C18" s="6" t="s">
        <v>324</v>
      </c>
      <c r="D18" s="6" t="s">
        <v>162</v>
      </c>
      <c r="E18" s="6" t="s">
        <v>32</v>
      </c>
      <c r="F18" s="6" t="s">
        <v>163</v>
      </c>
      <c r="H18" s="69">
        <v>207</v>
      </c>
      <c r="I18" s="69">
        <v>0</v>
      </c>
      <c r="J18" s="70">
        <f t="shared" si="0"/>
        <v>207</v>
      </c>
      <c r="K18" s="69">
        <v>6</v>
      </c>
      <c r="L18" s="69">
        <v>6.5</v>
      </c>
      <c r="M18" s="69">
        <v>10</v>
      </c>
      <c r="N18" s="71">
        <v>10</v>
      </c>
      <c r="R18" s="73">
        <f t="shared" si="1"/>
        <v>0</v>
      </c>
      <c r="Z18" s="76">
        <f t="shared" si="2"/>
        <v>0</v>
      </c>
      <c r="BC18" s="12">
        <f t="shared" si="3"/>
        <v>10</v>
      </c>
      <c r="BD18" s="12">
        <f t="shared" si="4"/>
        <v>207</v>
      </c>
      <c r="BI18" s="39">
        <f t="shared" si="5"/>
        <v>10</v>
      </c>
      <c r="BJ18" s="12">
        <f t="shared" si="6"/>
        <v>207</v>
      </c>
    </row>
    <row r="19" spans="2:62" ht="12.75">
      <c r="B19" s="6" t="s">
        <v>164</v>
      </c>
      <c r="C19" s="6" t="s">
        <v>325</v>
      </c>
      <c r="D19" s="6" t="s">
        <v>165</v>
      </c>
      <c r="E19" s="6" t="s">
        <v>32</v>
      </c>
      <c r="F19" s="6" t="s">
        <v>118</v>
      </c>
      <c r="H19" s="69">
        <v>202.5</v>
      </c>
      <c r="I19" s="69">
        <v>0</v>
      </c>
      <c r="J19" s="70">
        <f t="shared" si="0"/>
        <v>202.5</v>
      </c>
      <c r="K19" s="69">
        <v>6</v>
      </c>
      <c r="L19" s="69">
        <v>6.5</v>
      </c>
      <c r="M19" s="69">
        <v>11</v>
      </c>
      <c r="N19" s="71">
        <v>11</v>
      </c>
      <c r="R19" s="73">
        <f t="shared" si="1"/>
        <v>0</v>
      </c>
      <c r="Z19" s="76">
        <f t="shared" si="2"/>
        <v>0</v>
      </c>
      <c r="BC19" s="12">
        <f t="shared" si="3"/>
        <v>11</v>
      </c>
      <c r="BD19" s="12">
        <f t="shared" si="4"/>
        <v>202.5</v>
      </c>
      <c r="BI19" s="39">
        <f t="shared" si="5"/>
        <v>11</v>
      </c>
      <c r="BJ19" s="12">
        <f t="shared" si="6"/>
        <v>202.5</v>
      </c>
    </row>
    <row r="20" spans="2:62" ht="12.75">
      <c r="B20" s="6" t="s">
        <v>166</v>
      </c>
      <c r="C20" s="6" t="s">
        <v>326</v>
      </c>
      <c r="D20" s="6" t="s">
        <v>167</v>
      </c>
      <c r="E20" s="6" t="s">
        <v>32</v>
      </c>
      <c r="F20" s="6" t="s">
        <v>118</v>
      </c>
      <c r="H20" s="69">
        <v>200</v>
      </c>
      <c r="I20" s="69">
        <v>0</v>
      </c>
      <c r="J20" s="70">
        <f t="shared" si="0"/>
        <v>200</v>
      </c>
      <c r="K20" s="69">
        <v>6</v>
      </c>
      <c r="L20" s="69">
        <v>6</v>
      </c>
      <c r="M20" s="69">
        <v>12</v>
      </c>
      <c r="N20" s="71">
        <v>12</v>
      </c>
      <c r="R20" s="73">
        <f t="shared" si="1"/>
        <v>0</v>
      </c>
      <c r="Z20" s="76">
        <f t="shared" si="2"/>
        <v>0</v>
      </c>
      <c r="BC20" s="12">
        <f t="shared" si="3"/>
        <v>12</v>
      </c>
      <c r="BD20" s="12">
        <f t="shared" si="4"/>
        <v>200</v>
      </c>
      <c r="BI20" s="39">
        <f t="shared" si="5"/>
        <v>12</v>
      </c>
      <c r="BJ20" s="12">
        <f t="shared" si="6"/>
        <v>200</v>
      </c>
    </row>
    <row r="21" spans="2:62" ht="12.75">
      <c r="B21" s="6" t="s">
        <v>168</v>
      </c>
      <c r="C21" s="6" t="s">
        <v>327</v>
      </c>
      <c r="D21" s="6" t="s">
        <v>169</v>
      </c>
      <c r="E21" s="6" t="s">
        <v>32</v>
      </c>
      <c r="F21" s="6" t="s">
        <v>170</v>
      </c>
      <c r="H21" s="69">
        <v>189.5</v>
      </c>
      <c r="I21" s="69">
        <v>0</v>
      </c>
      <c r="J21" s="70">
        <f t="shared" si="0"/>
        <v>189.5</v>
      </c>
      <c r="K21" s="69">
        <v>6</v>
      </c>
      <c r="L21" s="69">
        <v>6</v>
      </c>
      <c r="M21" s="69">
        <v>13</v>
      </c>
      <c r="N21" s="71">
        <v>13</v>
      </c>
      <c r="R21" s="73">
        <f t="shared" si="1"/>
        <v>0</v>
      </c>
      <c r="Z21" s="76">
        <f t="shared" si="2"/>
        <v>0</v>
      </c>
      <c r="BC21" s="12">
        <f t="shared" si="3"/>
        <v>13</v>
      </c>
      <c r="BD21" s="12">
        <f t="shared" si="4"/>
        <v>189.5</v>
      </c>
      <c r="BI21" s="39">
        <f t="shared" si="5"/>
        <v>13</v>
      </c>
      <c r="BJ21" s="12">
        <f t="shared" si="6"/>
        <v>189.5</v>
      </c>
    </row>
    <row r="22" spans="2:62" ht="12.75">
      <c r="B22" s="6" t="s">
        <v>171</v>
      </c>
      <c r="C22" s="6" t="s">
        <v>328</v>
      </c>
      <c r="D22" s="6" t="s">
        <v>172</v>
      </c>
      <c r="E22" s="6" t="s">
        <v>32</v>
      </c>
      <c r="F22" s="6" t="s">
        <v>118</v>
      </c>
      <c r="H22" s="69">
        <v>188</v>
      </c>
      <c r="I22" s="69">
        <v>0</v>
      </c>
      <c r="J22" s="70">
        <f t="shared" si="0"/>
        <v>188</v>
      </c>
      <c r="K22" s="69">
        <v>6</v>
      </c>
      <c r="L22" s="69">
        <v>6</v>
      </c>
      <c r="M22" s="69">
        <v>14</v>
      </c>
      <c r="N22" s="71">
        <v>14</v>
      </c>
      <c r="R22" s="73">
        <f t="shared" si="1"/>
        <v>0</v>
      </c>
      <c r="Z22" s="76">
        <f t="shared" si="2"/>
        <v>0</v>
      </c>
      <c r="BC22" s="12">
        <f t="shared" si="3"/>
        <v>14</v>
      </c>
      <c r="BD22" s="12">
        <f t="shared" si="4"/>
        <v>188</v>
      </c>
      <c r="BI22" s="39">
        <f t="shared" si="5"/>
        <v>14</v>
      </c>
      <c r="BJ22" s="12">
        <f t="shared" si="6"/>
        <v>188</v>
      </c>
    </row>
    <row r="23" spans="2:62" ht="12.75">
      <c r="B23" s="6" t="s">
        <v>173</v>
      </c>
      <c r="C23" s="6" t="s">
        <v>329</v>
      </c>
      <c r="D23" s="6" t="s">
        <v>174</v>
      </c>
      <c r="E23" s="6" t="s">
        <v>32</v>
      </c>
      <c r="F23" s="6" t="s">
        <v>129</v>
      </c>
      <c r="H23" s="69">
        <v>169</v>
      </c>
      <c r="I23" s="69">
        <v>0</v>
      </c>
      <c r="J23" s="70">
        <f t="shared" si="0"/>
        <v>169</v>
      </c>
      <c r="K23" s="69">
        <v>5</v>
      </c>
      <c r="L23" s="69">
        <v>6</v>
      </c>
      <c r="M23" s="69">
        <v>15</v>
      </c>
      <c r="N23" s="71">
        <v>15</v>
      </c>
      <c r="R23" s="73">
        <f t="shared" si="1"/>
        <v>0</v>
      </c>
      <c r="Z23" s="76">
        <f t="shared" si="2"/>
        <v>0</v>
      </c>
      <c r="BC23" s="12">
        <f t="shared" si="3"/>
        <v>15</v>
      </c>
      <c r="BD23" s="12">
        <f t="shared" si="4"/>
        <v>169</v>
      </c>
      <c r="BI23" s="39">
        <f t="shared" si="5"/>
        <v>15</v>
      </c>
      <c r="BJ23" s="12">
        <f t="shared" si="6"/>
        <v>169</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list" allowBlank="1" showInputMessage="1" showErrorMessage="1" sqref="BM1:BM2 BM9:BM65526">
      <formula1>"ja,nee"</formula1>
    </dataValidation>
    <dataValidation operator="lessThanOrEqual" allowBlank="1" showInputMessage="1" showErrorMessage="1" sqref="R8:R23 AH8 AP8 AX8 Z8:Z23 J1:J2 R1:R2 AX1:AX2 AP1:AP2 AH1:AH2 Z1:Z2 BC1:BK8 BL1:BL4 BL7:BL8 J8:J23 BC9:BD23 BI9:BJ23"/>
    <dataValidation type="decimal" allowBlank="1" showInputMessage="1" showErrorMessage="1" sqref="H1:I2 P1:Q2 AV1:AW2 AN1:AO2 AF1:AG2 X1:Y2 H8:I65526 X8:Y65526 P8:Q65526 AF8:AG65526 AN8:AO65526 AV8:AW65526">
      <formula1>0</formula1>
      <formula2>400</formula2>
    </dataValidation>
    <dataValidation type="decimal" allowBlank="1" showInputMessage="1" showErrorMessage="1" sqref="K1:L2 S1:T2 AY1:AZ2 AQ1:AR2 AI1:AJ2 AA1:AB2 K8:L65526 AA8:AB65526 S8:T65526 AI8:AJ65526 AQ8:AR65526 AY8:AZ65526">
      <formula1>0</formula1>
      <formula2>99</formula2>
    </dataValidation>
    <dataValidation type="whole" allowBlank="1" showInputMessage="1" showErrorMessage="1" sqref="M1:N2 U1:V2 BA1:BB2 AS1:AT2 AK1:AL2 AC1:AD2 M8:N65526 AC8:AD65526 U8:V65526 AK8:AL65526 AS8:AT65526 BA8:BB6552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 type="decimal" operator="lessThanOrEqual" allowBlank="1" showInputMessage="1" showErrorMessage="1" sqref="AH9:AH65526 AP9:AP65526 AX9:AX65526 J24:J65526 Z24:Z65526 R24:R65526 BC24:BD65526 BE9:BH65526 BK9:BL65526 BI24: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11.xml><?xml version="1.0" encoding="utf-8"?>
<worksheet xmlns="http://schemas.openxmlformats.org/spreadsheetml/2006/main" xmlns:r="http://schemas.openxmlformats.org/officeDocument/2006/relationships">
  <sheetPr codeName="Blad84"/>
  <dimension ref="A1:BN14"/>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9" sqref="B9"/>
    </sheetView>
  </sheetViews>
  <sheetFormatPr defaultColWidth="9.140625" defaultRowHeight="12.75"/>
  <cols>
    <col min="1" max="1" width="3.28125" style="6" bestFit="1" customWidth="1"/>
    <col min="2" max="2" width="10.140625" style="6" customWidth="1"/>
    <col min="3" max="4" width="22.7109375" style="6" customWidth="1"/>
    <col min="5" max="5" width="4.140625" style="6" hidden="1" customWidth="1"/>
    <col min="6" max="6" width="18.7109375" style="6" customWidth="1"/>
    <col min="7" max="7" width="2.7109375" style="69" customWidth="1"/>
    <col min="8" max="8" width="5.7109375" style="69" customWidth="1"/>
    <col min="9" max="9" width="5.7109375" style="69" hidden="1" customWidth="1"/>
    <col min="10" max="10" width="5.7109375" style="70" hidden="1" customWidth="1"/>
    <col min="11" max="12" width="3.7109375" style="69" customWidth="1"/>
    <col min="13" max="13" width="3.00390625" style="69" customWidth="1"/>
    <col min="14" max="14" width="3.8515625" style="71" customWidth="1"/>
    <col min="15" max="15" width="2.7109375" style="72" customWidth="1"/>
    <col min="16" max="16" width="5.7109375" style="72" customWidth="1"/>
    <col min="17" max="17" width="5.7109375" style="72" hidden="1" customWidth="1"/>
    <col min="18" max="18" width="5.7109375" style="73" hidden="1" customWidth="1"/>
    <col min="19" max="20" width="3.7109375" style="72" customWidth="1"/>
    <col min="21" max="21" width="3.00390625" style="72" customWidth="1"/>
    <col min="22" max="22" width="3.8515625" style="74" customWidth="1"/>
    <col min="23" max="23" width="2.7109375" style="75" customWidth="1"/>
    <col min="24" max="24" width="5.7109375" style="75" customWidth="1"/>
    <col min="25" max="25" width="5.7109375" style="75" hidden="1" customWidth="1"/>
    <col min="26" max="26" width="5.7109375" style="76" hidden="1" customWidth="1"/>
    <col min="27" max="28" width="3.7109375" style="75" customWidth="1"/>
    <col min="29" max="29" width="3.00390625" style="75" customWidth="1"/>
    <col min="30" max="30" width="3.8515625" style="77" customWidth="1"/>
    <col min="31" max="31" width="2.7109375" style="72" hidden="1" customWidth="1"/>
    <col min="32" max="33" width="5.7109375" style="72" hidden="1" customWidth="1"/>
    <col min="34" max="34" width="5.7109375" style="73" hidden="1" customWidth="1"/>
    <col min="35" max="36" width="3.7109375" style="72" hidden="1" customWidth="1"/>
    <col min="37" max="37" width="3.00390625" style="72" hidden="1" customWidth="1"/>
    <col min="38" max="38" width="3.8515625" style="74" hidden="1" customWidth="1"/>
    <col min="39" max="39" width="2.7109375" style="75" hidden="1" customWidth="1"/>
    <col min="40" max="41" width="5.7109375" style="75" hidden="1" customWidth="1"/>
    <col min="42" max="42" width="5.7109375" style="76" hidden="1" customWidth="1"/>
    <col min="43" max="44" width="3.7109375" style="75" hidden="1" customWidth="1"/>
    <col min="45" max="45" width="3.00390625" style="75" hidden="1" customWidth="1"/>
    <col min="46" max="46" width="3.8515625" style="77" hidden="1" customWidth="1"/>
    <col min="47" max="47" width="2.7109375" style="72" hidden="1" customWidth="1"/>
    <col min="48" max="49" width="5.7109375" style="72" hidden="1" customWidth="1"/>
    <col min="50" max="50" width="5.7109375" style="73" hidden="1" customWidth="1"/>
    <col min="51" max="52" width="3.7109375" style="72" hidden="1" customWidth="1"/>
    <col min="53" max="53" width="3.00390625" style="72" hidden="1" customWidth="1"/>
    <col min="54" max="54" width="3.8515625" style="72" hidden="1" customWidth="1"/>
    <col min="55" max="55" width="5.28125" style="12" customWidth="1"/>
    <col min="56" max="56" width="6.140625" style="12" hidden="1" customWidth="1"/>
    <col min="57" max="57" width="5.28125" style="12" customWidth="1"/>
    <col min="58" max="58" width="5.28125" style="12" hidden="1" customWidth="1"/>
    <col min="59" max="60" width="6.00390625" style="12" hidden="1" customWidth="1"/>
    <col min="61" max="61" width="6.00390625" style="12" customWidth="1"/>
    <col min="62" max="62" width="6.00390625" style="12" hidden="1" customWidth="1"/>
    <col min="63" max="63" width="4.00390625" style="6" customWidth="1"/>
    <col min="64" max="64" width="4.8515625" style="6" customWidth="1"/>
    <col min="65" max="65" width="5.57421875" style="6" customWidth="1"/>
    <col min="66" max="66" width="17.28125" style="6" customWidth="1"/>
    <col min="67" max="16384" width="9.140625" style="12" customWidth="1"/>
  </cols>
  <sheetData>
    <row r="1" spans="1:66" ht="12.75">
      <c r="A1" s="133" t="s">
        <v>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5"/>
    </row>
    <row r="2" spans="1:66" ht="12.75" customHeight="1" hidden="1">
      <c r="A2" s="100"/>
      <c r="B2" s="100"/>
      <c r="C2" s="100">
        <v>1</v>
      </c>
      <c r="D2" s="100">
        <f>FLOOR((C2+3)/4,1)</f>
        <v>1</v>
      </c>
      <c r="E2" s="100"/>
      <c r="F2" s="100"/>
      <c r="G2" s="68"/>
      <c r="H2" s="68">
        <v>192</v>
      </c>
      <c r="I2" s="70">
        <v>190</v>
      </c>
      <c r="J2" s="70">
        <f>H2+I2</f>
        <v>382</v>
      </c>
      <c r="K2" s="70"/>
      <c r="L2" s="70"/>
      <c r="M2" s="70"/>
      <c r="N2" s="80">
        <v>1</v>
      </c>
      <c r="O2" s="73"/>
      <c r="P2" s="73">
        <v>193</v>
      </c>
      <c r="Q2" s="73">
        <v>193</v>
      </c>
      <c r="R2" s="73">
        <f>P2+Q2</f>
        <v>386</v>
      </c>
      <c r="S2" s="73"/>
      <c r="T2" s="73"/>
      <c r="U2" s="73"/>
      <c r="V2" s="81">
        <v>2</v>
      </c>
      <c r="W2" s="76"/>
      <c r="X2" s="76">
        <v>198</v>
      </c>
      <c r="Y2" s="76">
        <v>198</v>
      </c>
      <c r="Z2" s="76">
        <f>X2+Y2</f>
        <v>396</v>
      </c>
      <c r="AA2" s="76"/>
      <c r="AB2" s="76"/>
      <c r="AC2" s="76"/>
      <c r="AD2" s="82">
        <v>3</v>
      </c>
      <c r="AE2" s="73"/>
      <c r="AF2" s="73">
        <v>177</v>
      </c>
      <c r="AG2" s="73">
        <v>177</v>
      </c>
      <c r="AH2" s="73">
        <f>AF2+AG2</f>
        <v>354</v>
      </c>
      <c r="AI2" s="73"/>
      <c r="AJ2" s="73"/>
      <c r="AK2" s="73"/>
      <c r="AL2" s="81">
        <v>4</v>
      </c>
      <c r="AM2" s="76"/>
      <c r="AN2" s="76">
        <v>178</v>
      </c>
      <c r="AO2" s="76">
        <v>178</v>
      </c>
      <c r="AP2" s="76">
        <f>AN2+AO2</f>
        <v>356</v>
      </c>
      <c r="AQ2" s="76"/>
      <c r="AR2" s="76"/>
      <c r="AS2" s="76"/>
      <c r="AT2" s="82">
        <v>5</v>
      </c>
      <c r="AU2" s="73"/>
      <c r="AV2" s="73">
        <v>179</v>
      </c>
      <c r="AW2" s="73">
        <v>179</v>
      </c>
      <c r="AX2" s="73">
        <f>AV2+AW2</f>
        <v>358</v>
      </c>
      <c r="AY2" s="73"/>
      <c r="AZ2" s="73"/>
      <c r="BA2" s="73"/>
      <c r="BB2" s="73">
        <v>6</v>
      </c>
      <c r="BC2" s="12">
        <f>N2+V2+AD2+AL2+AT2+BB2</f>
        <v>21</v>
      </c>
      <c r="BD2" s="12">
        <f>J2+R2+Z2+AH2+AP2+AX2</f>
        <v>2232</v>
      </c>
      <c r="BE2" s="39">
        <f>IF($O$4&gt;0,(LARGE(($N2,$V2,$AD2,$AL2,$AT2,$BB2),1)),"0")</f>
        <v>6</v>
      </c>
      <c r="BF2" s="39">
        <f>IF($O$4&gt;0,(LARGE(($N2,$V2,$AD2,$AL2,$AT2,$BB2),2)),"0")</f>
        <v>5</v>
      </c>
      <c r="BG2" s="12">
        <v>354</v>
      </c>
      <c r="BH2" s="12">
        <v>354</v>
      </c>
      <c r="BI2" s="39">
        <f>BC2-BE2-BF2</f>
        <v>10</v>
      </c>
      <c r="BJ2" s="12">
        <f>BD2-BG2-BH2</f>
        <v>1524</v>
      </c>
      <c r="BK2" s="12"/>
      <c r="BL2" s="12"/>
      <c r="BN2" s="12"/>
    </row>
    <row r="3" spans="1:66" ht="12.75">
      <c r="A3" s="114" t="s">
        <v>9</v>
      </c>
      <c r="B3" s="116"/>
      <c r="C3" s="136" t="str">
        <f>Instellingen!B3</f>
        <v>Regio</v>
      </c>
      <c r="D3" s="137"/>
      <c r="E3" s="138"/>
      <c r="F3" s="114" t="s">
        <v>43</v>
      </c>
      <c r="G3" s="115"/>
      <c r="H3" s="115"/>
      <c r="I3" s="115"/>
      <c r="J3" s="115"/>
      <c r="K3" s="115"/>
      <c r="L3" s="115"/>
      <c r="M3" s="115"/>
      <c r="N3" s="116"/>
      <c r="O3" s="139"/>
      <c r="P3" s="140"/>
      <c r="Q3" s="140"/>
      <c r="R3" s="140"/>
      <c r="S3" s="140"/>
      <c r="T3" s="140"/>
      <c r="U3" s="140"/>
      <c r="V3" s="141"/>
      <c r="W3" s="142"/>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4"/>
      <c r="BC3" s="114" t="s">
        <v>41</v>
      </c>
      <c r="BD3" s="115"/>
      <c r="BE3" s="115"/>
      <c r="BF3" s="115"/>
      <c r="BG3" s="115"/>
      <c r="BH3" s="115"/>
      <c r="BI3" s="115"/>
      <c r="BJ3" s="115"/>
      <c r="BK3" s="116"/>
      <c r="BL3" s="23">
        <f>Instellingen!B6</f>
        <v>3</v>
      </c>
      <c r="BM3" s="142"/>
      <c r="BN3" s="143"/>
    </row>
    <row r="4" spans="1:66" ht="12.75">
      <c r="A4" s="114" t="s">
        <v>10</v>
      </c>
      <c r="B4" s="116"/>
      <c r="C4" s="151" t="s">
        <v>33</v>
      </c>
      <c r="D4" s="137"/>
      <c r="E4" s="138"/>
      <c r="F4" s="114" t="s">
        <v>72</v>
      </c>
      <c r="G4" s="115"/>
      <c r="H4" s="115"/>
      <c r="I4" s="115"/>
      <c r="J4" s="115"/>
      <c r="K4" s="115"/>
      <c r="L4" s="115"/>
      <c r="M4" s="115"/>
      <c r="N4" s="116"/>
      <c r="O4" s="111">
        <f>Instellingen!B7</f>
        <v>1</v>
      </c>
      <c r="P4" s="112"/>
      <c r="Q4" s="112"/>
      <c r="R4" s="112"/>
      <c r="S4" s="112"/>
      <c r="T4" s="112"/>
      <c r="U4" s="112"/>
      <c r="V4" s="113"/>
      <c r="W4" s="145"/>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7"/>
      <c r="BC4" s="114"/>
      <c r="BD4" s="115"/>
      <c r="BE4" s="115"/>
      <c r="BF4" s="115"/>
      <c r="BG4" s="115"/>
      <c r="BH4" s="115"/>
      <c r="BI4" s="115"/>
      <c r="BJ4" s="115"/>
      <c r="BK4" s="116"/>
      <c r="BL4" s="23"/>
      <c r="BM4" s="145"/>
      <c r="BN4" s="146"/>
    </row>
    <row r="5" spans="1:66" ht="12.75">
      <c r="A5" s="114" t="s">
        <v>11</v>
      </c>
      <c r="B5" s="116"/>
      <c r="C5" s="151"/>
      <c r="D5" s="137"/>
      <c r="E5" s="138"/>
      <c r="F5" s="114" t="s">
        <v>12</v>
      </c>
      <c r="G5" s="115"/>
      <c r="H5" s="115"/>
      <c r="I5" s="115"/>
      <c r="J5" s="115"/>
      <c r="K5" s="115"/>
      <c r="L5" s="115"/>
      <c r="M5" s="115"/>
      <c r="N5" s="116"/>
      <c r="O5" s="111">
        <f>Instellingen!B5</f>
        <v>99</v>
      </c>
      <c r="P5" s="112"/>
      <c r="Q5" s="112"/>
      <c r="R5" s="112"/>
      <c r="S5" s="112"/>
      <c r="T5" s="112"/>
      <c r="U5" s="112"/>
      <c r="V5" s="113"/>
      <c r="W5" s="148"/>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50"/>
      <c r="BC5" s="114" t="s">
        <v>13</v>
      </c>
      <c r="BD5" s="115"/>
      <c r="BE5" s="115"/>
      <c r="BF5" s="115"/>
      <c r="BG5" s="115"/>
      <c r="BH5" s="115"/>
      <c r="BI5" s="115"/>
      <c r="BJ5" s="115"/>
      <c r="BK5" s="116"/>
      <c r="BL5" s="9">
        <v>2</v>
      </c>
      <c r="BM5" s="145"/>
      <c r="BN5" s="146"/>
    </row>
    <row r="6" spans="1:66" ht="12.75" customHeight="1">
      <c r="A6" s="117"/>
      <c r="B6" s="117"/>
      <c r="C6" s="117"/>
      <c r="D6" s="117"/>
      <c r="E6" s="118"/>
      <c r="F6" s="67" t="s">
        <v>14</v>
      </c>
      <c r="G6" s="121" t="str">
        <f>Instellingen!B36</f>
        <v>Brummen</v>
      </c>
      <c r="H6" s="122"/>
      <c r="I6" s="122"/>
      <c r="J6" s="122"/>
      <c r="K6" s="122"/>
      <c r="L6" s="122"/>
      <c r="M6" s="122"/>
      <c r="N6" s="123"/>
      <c r="O6" s="124">
        <f>Instellingen!B37</f>
        <v>0</v>
      </c>
      <c r="P6" s="125"/>
      <c r="Q6" s="125"/>
      <c r="R6" s="125"/>
      <c r="S6" s="125"/>
      <c r="T6" s="125"/>
      <c r="U6" s="125"/>
      <c r="V6" s="126"/>
      <c r="W6" s="127">
        <f>Instellingen!B38</f>
        <v>0</v>
      </c>
      <c r="X6" s="128"/>
      <c r="Y6" s="128"/>
      <c r="Z6" s="128"/>
      <c r="AA6" s="128"/>
      <c r="AB6" s="128"/>
      <c r="AC6" s="128"/>
      <c r="AD6" s="129"/>
      <c r="AE6" s="124">
        <f>Instellingen!B39</f>
        <v>0</v>
      </c>
      <c r="AF6" s="125"/>
      <c r="AG6" s="125"/>
      <c r="AH6" s="125"/>
      <c r="AI6" s="125"/>
      <c r="AJ6" s="125"/>
      <c r="AK6" s="125"/>
      <c r="AL6" s="126"/>
      <c r="AM6" s="127">
        <f>Instellingen!B40</f>
        <v>0</v>
      </c>
      <c r="AN6" s="128"/>
      <c r="AO6" s="128"/>
      <c r="AP6" s="128"/>
      <c r="AQ6" s="128"/>
      <c r="AR6" s="128"/>
      <c r="AS6" s="128"/>
      <c r="AT6" s="129"/>
      <c r="AU6" s="124">
        <f>Instellingen!B41</f>
        <v>0</v>
      </c>
      <c r="AV6" s="125"/>
      <c r="AW6" s="125"/>
      <c r="AX6" s="125"/>
      <c r="AY6" s="125"/>
      <c r="AZ6" s="125"/>
      <c r="BA6" s="125"/>
      <c r="BB6" s="126"/>
      <c r="BC6" s="114" t="s">
        <v>34</v>
      </c>
      <c r="BD6" s="115"/>
      <c r="BE6" s="115"/>
      <c r="BF6" s="115"/>
      <c r="BG6" s="115"/>
      <c r="BH6" s="116"/>
      <c r="BI6" s="97" t="s">
        <v>35</v>
      </c>
      <c r="BJ6" s="98"/>
      <c r="BK6" s="99"/>
      <c r="BL6" s="34">
        <v>204</v>
      </c>
      <c r="BM6" s="145"/>
      <c r="BN6" s="146"/>
    </row>
    <row r="7" spans="1:66" ht="12.75" customHeight="1">
      <c r="A7" s="119"/>
      <c r="B7" s="119"/>
      <c r="C7" s="119"/>
      <c r="D7" s="119"/>
      <c r="E7" s="120"/>
      <c r="F7" s="67" t="s">
        <v>15</v>
      </c>
      <c r="G7" s="130" t="str">
        <f>Instellingen!C36</f>
        <v>4 t/m 7 november 2021</v>
      </c>
      <c r="H7" s="131"/>
      <c r="I7" s="131"/>
      <c r="J7" s="131"/>
      <c r="K7" s="131"/>
      <c r="L7" s="131"/>
      <c r="M7" s="131"/>
      <c r="N7" s="132"/>
      <c r="O7" s="124" t="str">
        <f>Instellingen!C37</f>
        <v> </v>
      </c>
      <c r="P7" s="125"/>
      <c r="Q7" s="125"/>
      <c r="R7" s="125"/>
      <c r="S7" s="125"/>
      <c r="T7" s="125"/>
      <c r="U7" s="125"/>
      <c r="V7" s="126"/>
      <c r="W7" s="127" t="str">
        <f>Instellingen!C38</f>
        <v> </v>
      </c>
      <c r="X7" s="128"/>
      <c r="Y7" s="128"/>
      <c r="Z7" s="128"/>
      <c r="AA7" s="128"/>
      <c r="AB7" s="128"/>
      <c r="AC7" s="128"/>
      <c r="AD7" s="129"/>
      <c r="AE7" s="124" t="str">
        <f>Instellingen!C39</f>
        <v> </v>
      </c>
      <c r="AF7" s="125"/>
      <c r="AG7" s="125"/>
      <c r="AH7" s="125"/>
      <c r="AI7" s="125"/>
      <c r="AJ7" s="125"/>
      <c r="AK7" s="125"/>
      <c r="AL7" s="126"/>
      <c r="AM7" s="127" t="str">
        <f>Instellingen!C40</f>
        <v> </v>
      </c>
      <c r="AN7" s="128"/>
      <c r="AO7" s="128"/>
      <c r="AP7" s="128"/>
      <c r="AQ7" s="128"/>
      <c r="AR7" s="128"/>
      <c r="AS7" s="128"/>
      <c r="AT7" s="129"/>
      <c r="AU7" s="124" t="str">
        <f>Instellingen!C41</f>
        <v> </v>
      </c>
      <c r="AV7" s="125"/>
      <c r="AW7" s="125"/>
      <c r="AX7" s="125"/>
      <c r="AY7" s="125"/>
      <c r="AZ7" s="125"/>
      <c r="BA7" s="125"/>
      <c r="BB7" s="126"/>
      <c r="BC7" s="78" t="s">
        <v>71</v>
      </c>
      <c r="BD7" s="5" t="s">
        <v>71</v>
      </c>
      <c r="BE7" s="11" t="s">
        <v>69</v>
      </c>
      <c r="BF7" s="11" t="s">
        <v>69</v>
      </c>
      <c r="BG7" s="11" t="s">
        <v>69</v>
      </c>
      <c r="BH7" s="11" t="s">
        <v>69</v>
      </c>
      <c r="BI7" s="38" t="s">
        <v>70</v>
      </c>
      <c r="BJ7" s="36" t="s">
        <v>70</v>
      </c>
      <c r="BK7" s="13"/>
      <c r="BL7" s="5"/>
      <c r="BM7" s="148"/>
      <c r="BN7" s="149"/>
    </row>
    <row r="8" spans="1:66" ht="25.5" customHeight="1">
      <c r="A8" s="2" t="s">
        <v>19</v>
      </c>
      <c r="B8" s="2" t="s">
        <v>7</v>
      </c>
      <c r="C8" s="2" t="s">
        <v>0</v>
      </c>
      <c r="D8" s="2" t="s">
        <v>1</v>
      </c>
      <c r="E8" s="2" t="s">
        <v>101</v>
      </c>
      <c r="F8" s="67" t="s">
        <v>3</v>
      </c>
      <c r="G8" s="8" t="s">
        <v>96</v>
      </c>
      <c r="H8" s="8" t="s">
        <v>38</v>
      </c>
      <c r="I8" s="8" t="s">
        <v>36</v>
      </c>
      <c r="J8" s="8" t="s">
        <v>37</v>
      </c>
      <c r="K8" s="8" t="s">
        <v>73</v>
      </c>
      <c r="L8" s="8" t="s">
        <v>74</v>
      </c>
      <c r="M8" s="2" t="s">
        <v>5</v>
      </c>
      <c r="N8" s="67" t="s">
        <v>16</v>
      </c>
      <c r="O8" s="8" t="s">
        <v>96</v>
      </c>
      <c r="P8" s="8" t="s">
        <v>38</v>
      </c>
      <c r="Q8" s="8" t="s">
        <v>36</v>
      </c>
      <c r="R8" s="8" t="s">
        <v>39</v>
      </c>
      <c r="S8" s="8" t="s">
        <v>73</v>
      </c>
      <c r="T8" s="8" t="s">
        <v>74</v>
      </c>
      <c r="U8" s="2" t="s">
        <v>5</v>
      </c>
      <c r="V8" s="67" t="s">
        <v>16</v>
      </c>
      <c r="W8" s="8" t="s">
        <v>96</v>
      </c>
      <c r="X8" s="8" t="s">
        <v>38</v>
      </c>
      <c r="Y8" s="8" t="s">
        <v>40</v>
      </c>
      <c r="Z8" s="8" t="s">
        <v>39</v>
      </c>
      <c r="AA8" s="8" t="s">
        <v>73</v>
      </c>
      <c r="AB8" s="8" t="s">
        <v>74</v>
      </c>
      <c r="AC8" s="2" t="s">
        <v>5</v>
      </c>
      <c r="AD8" s="67" t="s">
        <v>16</v>
      </c>
      <c r="AE8" s="8" t="s">
        <v>96</v>
      </c>
      <c r="AF8" s="8" t="s">
        <v>38</v>
      </c>
      <c r="AG8" s="8" t="s">
        <v>36</v>
      </c>
      <c r="AH8" s="8" t="s">
        <v>39</v>
      </c>
      <c r="AI8" s="8" t="s">
        <v>73</v>
      </c>
      <c r="AJ8" s="8" t="s">
        <v>74</v>
      </c>
      <c r="AK8" s="2" t="s">
        <v>5</v>
      </c>
      <c r="AL8" s="67" t="s">
        <v>16</v>
      </c>
      <c r="AM8" s="8" t="s">
        <v>96</v>
      </c>
      <c r="AN8" s="8" t="s">
        <v>38</v>
      </c>
      <c r="AO8" s="8" t="s">
        <v>36</v>
      </c>
      <c r="AP8" s="8" t="s">
        <v>39</v>
      </c>
      <c r="AQ8" s="8" t="s">
        <v>73</v>
      </c>
      <c r="AR8" s="8" t="s">
        <v>74</v>
      </c>
      <c r="AS8" s="2" t="s">
        <v>5</v>
      </c>
      <c r="AT8" s="67" t="s">
        <v>16</v>
      </c>
      <c r="AU8" s="8" t="s">
        <v>96</v>
      </c>
      <c r="AV8" s="8" t="s">
        <v>38</v>
      </c>
      <c r="AW8" s="8" t="s">
        <v>36</v>
      </c>
      <c r="AX8" s="8" t="s">
        <v>39</v>
      </c>
      <c r="AY8" s="8" t="s">
        <v>73</v>
      </c>
      <c r="AZ8" s="8" t="s">
        <v>74</v>
      </c>
      <c r="BA8" s="2" t="s">
        <v>5</v>
      </c>
      <c r="BB8" s="2" t="s">
        <v>16</v>
      </c>
      <c r="BC8" s="79" t="s">
        <v>23</v>
      </c>
      <c r="BD8" s="35" t="s">
        <v>4</v>
      </c>
      <c r="BE8" s="37" t="s">
        <v>23</v>
      </c>
      <c r="BF8" s="37" t="s">
        <v>23</v>
      </c>
      <c r="BG8" s="35" t="s">
        <v>4</v>
      </c>
      <c r="BH8" s="35" t="s">
        <v>4</v>
      </c>
      <c r="BI8" s="35" t="s">
        <v>23</v>
      </c>
      <c r="BJ8" s="35" t="s">
        <v>4</v>
      </c>
      <c r="BK8" s="35" t="s">
        <v>17</v>
      </c>
      <c r="BL8" s="35" t="s">
        <v>18</v>
      </c>
      <c r="BM8" s="8" t="s">
        <v>98</v>
      </c>
      <c r="BN8" s="2" t="s">
        <v>6</v>
      </c>
    </row>
    <row r="9" spans="2:62" ht="12.75">
      <c r="B9" s="6" t="s">
        <v>119</v>
      </c>
      <c r="C9" s="6" t="s">
        <v>307</v>
      </c>
      <c r="D9" s="6" t="s">
        <v>120</v>
      </c>
      <c r="E9" s="6" t="s">
        <v>33</v>
      </c>
      <c r="F9" s="6" t="s">
        <v>121</v>
      </c>
      <c r="H9" s="69">
        <v>209.5</v>
      </c>
      <c r="I9" s="69">
        <v>0</v>
      </c>
      <c r="J9" s="70">
        <f aca="true" t="shared" si="0" ref="J9:J14">H9+I9</f>
        <v>209.5</v>
      </c>
      <c r="K9" s="69">
        <v>60</v>
      </c>
      <c r="L9" s="69">
        <v>65</v>
      </c>
      <c r="M9" s="69">
        <v>1</v>
      </c>
      <c r="N9" s="71">
        <v>1</v>
      </c>
      <c r="R9" s="73">
        <f aca="true" t="shared" si="1" ref="R9:R14">P9+Q9</f>
        <v>0</v>
      </c>
      <c r="Z9" s="76">
        <f aca="true" t="shared" si="2" ref="Z9:Z14">X9+Y9</f>
        <v>0</v>
      </c>
      <c r="BC9" s="12">
        <f aca="true" t="shared" si="3" ref="BC9:BC14">N9+V9+AD9+AL9+AT9+BB9</f>
        <v>1</v>
      </c>
      <c r="BD9" s="12">
        <f aca="true" t="shared" si="4" ref="BD9:BD14">J9+R9+Z9+AH9+AP9+AX9</f>
        <v>209.5</v>
      </c>
      <c r="BI9" s="39">
        <f aca="true" t="shared" si="5" ref="BI9:BI14">BC9-BE9-BF9</f>
        <v>1</v>
      </c>
      <c r="BJ9" s="12">
        <f aca="true" t="shared" si="6" ref="BJ9:BJ14">BD9-BG9-BH9</f>
        <v>209.5</v>
      </c>
    </row>
    <row r="10" spans="2:62" ht="12.75">
      <c r="B10" s="6" t="s">
        <v>122</v>
      </c>
      <c r="C10" s="6" t="s">
        <v>308</v>
      </c>
      <c r="D10" s="6" t="s">
        <v>123</v>
      </c>
      <c r="E10" s="6" t="s">
        <v>33</v>
      </c>
      <c r="F10" s="6" t="s">
        <v>118</v>
      </c>
      <c r="H10" s="69">
        <v>209.5</v>
      </c>
      <c r="I10" s="69">
        <v>0</v>
      </c>
      <c r="J10" s="70">
        <f t="shared" si="0"/>
        <v>209.5</v>
      </c>
      <c r="K10" s="69">
        <v>60</v>
      </c>
      <c r="L10" s="69">
        <v>65</v>
      </c>
      <c r="M10" s="69">
        <v>1</v>
      </c>
      <c r="N10" s="71">
        <v>1</v>
      </c>
      <c r="R10" s="73">
        <f t="shared" si="1"/>
        <v>0</v>
      </c>
      <c r="Z10" s="76">
        <f t="shared" si="2"/>
        <v>0</v>
      </c>
      <c r="BC10" s="12">
        <f t="shared" si="3"/>
        <v>1</v>
      </c>
      <c r="BD10" s="12">
        <f t="shared" si="4"/>
        <v>209.5</v>
      </c>
      <c r="BI10" s="39">
        <f t="shared" si="5"/>
        <v>1</v>
      </c>
      <c r="BJ10" s="12">
        <f t="shared" si="6"/>
        <v>209.5</v>
      </c>
    </row>
    <row r="11" spans="2:62" ht="12.75">
      <c r="B11" s="6" t="s">
        <v>124</v>
      </c>
      <c r="C11" s="6" t="s">
        <v>309</v>
      </c>
      <c r="D11" s="6" t="s">
        <v>125</v>
      </c>
      <c r="E11" s="6" t="s">
        <v>33</v>
      </c>
      <c r="F11" s="6" t="s">
        <v>126</v>
      </c>
      <c r="H11" s="69">
        <v>208.5</v>
      </c>
      <c r="I11" s="69">
        <v>0</v>
      </c>
      <c r="J11" s="70">
        <f t="shared" si="0"/>
        <v>208.5</v>
      </c>
      <c r="K11" s="69">
        <v>60</v>
      </c>
      <c r="L11" s="69">
        <v>65</v>
      </c>
      <c r="M11" s="69">
        <v>3</v>
      </c>
      <c r="N11" s="71">
        <v>3</v>
      </c>
      <c r="R11" s="73">
        <f t="shared" si="1"/>
        <v>0</v>
      </c>
      <c r="Z11" s="76">
        <f t="shared" si="2"/>
        <v>0</v>
      </c>
      <c r="BC11" s="12">
        <f t="shared" si="3"/>
        <v>3</v>
      </c>
      <c r="BD11" s="12">
        <f t="shared" si="4"/>
        <v>208.5</v>
      </c>
      <c r="BI11" s="39">
        <f t="shared" si="5"/>
        <v>3</v>
      </c>
      <c r="BJ11" s="12">
        <f t="shared" si="6"/>
        <v>208.5</v>
      </c>
    </row>
    <row r="12" spans="2:62" ht="12.75">
      <c r="B12" s="6" t="s">
        <v>127</v>
      </c>
      <c r="C12" s="6" t="s">
        <v>310</v>
      </c>
      <c r="D12" s="6" t="s">
        <v>128</v>
      </c>
      <c r="E12" s="6" t="s">
        <v>33</v>
      </c>
      <c r="F12" s="6" t="s">
        <v>129</v>
      </c>
      <c r="H12" s="69">
        <v>203.5</v>
      </c>
      <c r="I12" s="69">
        <v>0</v>
      </c>
      <c r="J12" s="70">
        <f t="shared" si="0"/>
        <v>203.5</v>
      </c>
      <c r="K12" s="69">
        <v>55</v>
      </c>
      <c r="L12" s="69">
        <v>65</v>
      </c>
      <c r="M12" s="69">
        <v>4</v>
      </c>
      <c r="N12" s="71">
        <v>4</v>
      </c>
      <c r="R12" s="73">
        <f t="shared" si="1"/>
        <v>0</v>
      </c>
      <c r="Z12" s="76">
        <f t="shared" si="2"/>
        <v>0</v>
      </c>
      <c r="BC12" s="12">
        <f t="shared" si="3"/>
        <v>4</v>
      </c>
      <c r="BD12" s="12">
        <f t="shared" si="4"/>
        <v>203.5</v>
      </c>
      <c r="BI12" s="39">
        <f t="shared" si="5"/>
        <v>4</v>
      </c>
      <c r="BJ12" s="12">
        <f t="shared" si="6"/>
        <v>203.5</v>
      </c>
    </row>
    <row r="13" spans="2:62" ht="12.75">
      <c r="B13" s="6" t="s">
        <v>134</v>
      </c>
      <c r="C13" s="6" t="s">
        <v>313</v>
      </c>
      <c r="D13" s="6" t="s">
        <v>135</v>
      </c>
      <c r="E13" s="6" t="s">
        <v>33</v>
      </c>
      <c r="F13" s="6" t="s">
        <v>136</v>
      </c>
      <c r="H13" s="69">
        <v>198</v>
      </c>
      <c r="I13" s="69">
        <v>0</v>
      </c>
      <c r="J13" s="70">
        <f t="shared" si="0"/>
        <v>198</v>
      </c>
      <c r="K13" s="69">
        <v>60</v>
      </c>
      <c r="L13" s="69">
        <v>65</v>
      </c>
      <c r="M13" s="69">
        <v>5</v>
      </c>
      <c r="N13" s="71">
        <v>5</v>
      </c>
      <c r="R13" s="73">
        <f t="shared" si="1"/>
        <v>0</v>
      </c>
      <c r="Z13" s="76">
        <f t="shared" si="2"/>
        <v>0</v>
      </c>
      <c r="BC13" s="12">
        <f t="shared" si="3"/>
        <v>5</v>
      </c>
      <c r="BD13" s="12">
        <f t="shared" si="4"/>
        <v>198</v>
      </c>
      <c r="BI13" s="39">
        <f t="shared" si="5"/>
        <v>5</v>
      </c>
      <c r="BJ13" s="12">
        <f t="shared" si="6"/>
        <v>198</v>
      </c>
    </row>
    <row r="14" spans="2:62" ht="12.75">
      <c r="B14" s="6" t="s">
        <v>139</v>
      </c>
      <c r="C14" s="6" t="s">
        <v>314</v>
      </c>
      <c r="D14" s="6" t="s">
        <v>140</v>
      </c>
      <c r="E14" s="6" t="s">
        <v>33</v>
      </c>
      <c r="F14" s="6" t="s">
        <v>141</v>
      </c>
      <c r="H14" s="69">
        <v>0</v>
      </c>
      <c r="I14" s="69">
        <v>0</v>
      </c>
      <c r="J14" s="70">
        <f t="shared" si="0"/>
        <v>0</v>
      </c>
      <c r="M14" s="69">
        <v>6</v>
      </c>
      <c r="N14" s="71">
        <v>90</v>
      </c>
      <c r="R14" s="73">
        <f t="shared" si="1"/>
        <v>0</v>
      </c>
      <c r="Z14" s="76">
        <f t="shared" si="2"/>
        <v>0</v>
      </c>
      <c r="BC14" s="12">
        <f t="shared" si="3"/>
        <v>90</v>
      </c>
      <c r="BD14" s="12">
        <f t="shared" si="4"/>
        <v>0</v>
      </c>
      <c r="BI14" s="39">
        <f t="shared" si="5"/>
        <v>90</v>
      </c>
      <c r="BJ14" s="12">
        <f t="shared" si="6"/>
        <v>0</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list" allowBlank="1" showInputMessage="1" showErrorMessage="1" sqref="BM1:BM2 BM9:BM65526">
      <formula1>"ja,nee"</formula1>
    </dataValidation>
    <dataValidation operator="lessThanOrEqual" allowBlank="1" showInputMessage="1" showErrorMessage="1" sqref="R8:R14 AH8 AP8 AX8 Z8:Z14 J1:J2 R1:R2 AX1:AX2 AP1:AP2 AH1:AH2 Z1:Z2 BC1:BK8 BL1:BL4 BL7:BL8 J8:J14 BC9:BD14 BI9:BJ14"/>
    <dataValidation type="decimal" allowBlank="1" showInputMessage="1" showErrorMessage="1" sqref="H1:I2 P1:Q2 AV1:AW2 AN1:AO2 AF1:AG2 X1:Y2 H8:I65526 X8:Y65526 P8:Q65526 AF8:AG65526 AN8:AO65526 AV8:AW65526">
      <formula1>0</formula1>
      <formula2>400</formula2>
    </dataValidation>
    <dataValidation type="decimal" allowBlank="1" showInputMessage="1" showErrorMessage="1" sqref="K1:L2 S1:T2 AY1:AZ2 AQ1:AR2 AI1:AJ2 AA1:AB2 K8:L65526 AA8:AB65526 S8:T65526 AI8:AJ65526 AQ8:AR65526 AY8:AZ65526">
      <formula1>0</formula1>
      <formula2>99</formula2>
    </dataValidation>
    <dataValidation type="whole" allowBlank="1" showInputMessage="1" showErrorMessage="1" sqref="M1:N2 U1:V2 BA1:BB2 AS1:AT2 AK1:AL2 AC1:AD2 M8:N65526 AC8:AD65526 U8:V65526 AK8:AL65526 AS8:AT65526 BA8:BB6552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 type="decimal" operator="lessThanOrEqual" allowBlank="1" showInputMessage="1" showErrorMessage="1" sqref="AH9:AH65526 AP9:AP65526 AX9:AX65526 J15:J65526 Z15:Z65526 R15:R65526 BC15:BD65526 BE9:BH65526 BK9:BL65526 BI15: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12.xml><?xml version="1.0" encoding="utf-8"?>
<worksheet xmlns="http://schemas.openxmlformats.org/spreadsheetml/2006/main" xmlns:r="http://schemas.openxmlformats.org/officeDocument/2006/relationships">
  <sheetPr codeName="Blad85"/>
  <dimension ref="A1:BN12"/>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9" sqref="B9"/>
    </sheetView>
  </sheetViews>
  <sheetFormatPr defaultColWidth="9.140625" defaultRowHeight="12.75"/>
  <cols>
    <col min="1" max="1" width="3.28125" style="6" bestFit="1" customWidth="1"/>
    <col min="2" max="2" width="10.140625" style="6" customWidth="1"/>
    <col min="3" max="4" width="22.7109375" style="6" customWidth="1"/>
    <col min="5" max="5" width="4.140625" style="6" hidden="1" customWidth="1"/>
    <col min="6" max="6" width="18.7109375" style="6" customWidth="1"/>
    <col min="7" max="7" width="2.7109375" style="69" customWidth="1"/>
    <col min="8" max="8" width="5.7109375" style="69" customWidth="1"/>
    <col min="9" max="9" width="5.7109375" style="69" hidden="1" customWidth="1"/>
    <col min="10" max="10" width="5.7109375" style="70" hidden="1" customWidth="1"/>
    <col min="11" max="12" width="3.7109375" style="69" customWidth="1"/>
    <col min="13" max="13" width="3.00390625" style="69" customWidth="1"/>
    <col min="14" max="14" width="3.8515625" style="71" customWidth="1"/>
    <col min="15" max="15" width="2.7109375" style="72" customWidth="1"/>
    <col min="16" max="16" width="5.7109375" style="72" customWidth="1"/>
    <col min="17" max="17" width="5.7109375" style="72" hidden="1" customWidth="1"/>
    <col min="18" max="18" width="5.7109375" style="73" hidden="1" customWidth="1"/>
    <col min="19" max="20" width="3.7109375" style="72" customWidth="1"/>
    <col min="21" max="21" width="3.00390625" style="72" customWidth="1"/>
    <col min="22" max="22" width="3.8515625" style="74" customWidth="1"/>
    <col min="23" max="23" width="2.7109375" style="75" customWidth="1"/>
    <col min="24" max="24" width="5.7109375" style="75" customWidth="1"/>
    <col min="25" max="25" width="5.7109375" style="75" hidden="1" customWidth="1"/>
    <col min="26" max="26" width="5.7109375" style="76" hidden="1" customWidth="1"/>
    <col min="27" max="28" width="3.7109375" style="75" customWidth="1"/>
    <col min="29" max="29" width="3.00390625" style="75" customWidth="1"/>
    <col min="30" max="30" width="3.8515625" style="77" customWidth="1"/>
    <col min="31" max="31" width="2.7109375" style="72" hidden="1" customWidth="1"/>
    <col min="32" max="33" width="5.7109375" style="72" hidden="1" customWidth="1"/>
    <col min="34" max="34" width="5.7109375" style="73" hidden="1" customWidth="1"/>
    <col min="35" max="36" width="3.7109375" style="72" hidden="1" customWidth="1"/>
    <col min="37" max="37" width="3.00390625" style="72" hidden="1" customWidth="1"/>
    <col min="38" max="38" width="3.8515625" style="74" hidden="1" customWidth="1"/>
    <col min="39" max="39" width="2.7109375" style="75" hidden="1" customWidth="1"/>
    <col min="40" max="41" width="5.7109375" style="75" hidden="1" customWidth="1"/>
    <col min="42" max="42" width="5.7109375" style="76" hidden="1" customWidth="1"/>
    <col min="43" max="44" width="3.7109375" style="75" hidden="1" customWidth="1"/>
    <col min="45" max="45" width="3.00390625" style="75" hidden="1" customWidth="1"/>
    <col min="46" max="46" width="3.8515625" style="77" hidden="1" customWidth="1"/>
    <col min="47" max="47" width="2.7109375" style="72" hidden="1" customWidth="1"/>
    <col min="48" max="49" width="5.7109375" style="72" hidden="1" customWidth="1"/>
    <col min="50" max="50" width="5.7109375" style="73" hidden="1" customWidth="1"/>
    <col min="51" max="52" width="3.7109375" style="72" hidden="1" customWidth="1"/>
    <col min="53" max="53" width="3.00390625" style="72" hidden="1" customWidth="1"/>
    <col min="54" max="54" width="3.8515625" style="72" hidden="1" customWidth="1"/>
    <col min="55" max="55" width="5.28125" style="12" customWidth="1"/>
    <col min="56" max="56" width="6.140625" style="12" hidden="1" customWidth="1"/>
    <col min="57" max="57" width="5.28125" style="12" customWidth="1"/>
    <col min="58" max="58" width="5.28125" style="12" hidden="1" customWidth="1"/>
    <col min="59" max="60" width="6.00390625" style="12" hidden="1" customWidth="1"/>
    <col min="61" max="61" width="6.00390625" style="12" customWidth="1"/>
    <col min="62" max="62" width="6.00390625" style="12" hidden="1" customWidth="1"/>
    <col min="63" max="63" width="4.00390625" style="6" customWidth="1"/>
    <col min="64" max="64" width="4.8515625" style="6" customWidth="1"/>
    <col min="65" max="65" width="5.57421875" style="6" customWidth="1"/>
    <col min="66" max="66" width="17.28125" style="6" customWidth="1"/>
    <col min="67" max="16384" width="9.140625" style="12" customWidth="1"/>
  </cols>
  <sheetData>
    <row r="1" spans="1:66" ht="12.75">
      <c r="A1" s="133" t="s">
        <v>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5"/>
    </row>
    <row r="2" spans="1:66" ht="12.75" customHeight="1" hidden="1">
      <c r="A2" s="100"/>
      <c r="B2" s="100"/>
      <c r="C2" s="100">
        <v>1</v>
      </c>
      <c r="D2" s="100">
        <f>FLOOR((C2+3)/4,1)</f>
        <v>1</v>
      </c>
      <c r="E2" s="100"/>
      <c r="F2" s="100"/>
      <c r="G2" s="68"/>
      <c r="H2" s="68">
        <v>192</v>
      </c>
      <c r="I2" s="70">
        <v>190</v>
      </c>
      <c r="J2" s="70">
        <f>H2+I2</f>
        <v>382</v>
      </c>
      <c r="K2" s="70"/>
      <c r="L2" s="70"/>
      <c r="M2" s="70"/>
      <c r="N2" s="80">
        <v>1</v>
      </c>
      <c r="O2" s="73"/>
      <c r="P2" s="73">
        <v>193</v>
      </c>
      <c r="Q2" s="73">
        <v>193</v>
      </c>
      <c r="R2" s="73">
        <f>P2+Q2</f>
        <v>386</v>
      </c>
      <c r="S2" s="73"/>
      <c r="T2" s="73"/>
      <c r="U2" s="73"/>
      <c r="V2" s="81">
        <v>2</v>
      </c>
      <c r="W2" s="76"/>
      <c r="X2" s="76">
        <v>198</v>
      </c>
      <c r="Y2" s="76">
        <v>198</v>
      </c>
      <c r="Z2" s="76">
        <f>X2+Y2</f>
        <v>396</v>
      </c>
      <c r="AA2" s="76"/>
      <c r="AB2" s="76"/>
      <c r="AC2" s="76"/>
      <c r="AD2" s="82">
        <v>3</v>
      </c>
      <c r="AE2" s="73"/>
      <c r="AF2" s="73">
        <v>177</v>
      </c>
      <c r="AG2" s="73">
        <v>177</v>
      </c>
      <c r="AH2" s="73">
        <f>AF2+AG2</f>
        <v>354</v>
      </c>
      <c r="AI2" s="73"/>
      <c r="AJ2" s="73"/>
      <c r="AK2" s="73"/>
      <c r="AL2" s="81">
        <v>4</v>
      </c>
      <c r="AM2" s="76"/>
      <c r="AN2" s="76">
        <v>178</v>
      </c>
      <c r="AO2" s="76">
        <v>178</v>
      </c>
      <c r="AP2" s="76">
        <f>AN2+AO2</f>
        <v>356</v>
      </c>
      <c r="AQ2" s="76"/>
      <c r="AR2" s="76"/>
      <c r="AS2" s="76"/>
      <c r="AT2" s="82">
        <v>5</v>
      </c>
      <c r="AU2" s="73"/>
      <c r="AV2" s="73">
        <v>179</v>
      </c>
      <c r="AW2" s="73">
        <v>179</v>
      </c>
      <c r="AX2" s="73">
        <f>AV2+AW2</f>
        <v>358</v>
      </c>
      <c r="AY2" s="73"/>
      <c r="AZ2" s="73"/>
      <c r="BA2" s="73"/>
      <c r="BB2" s="73">
        <v>6</v>
      </c>
      <c r="BC2" s="12">
        <f>N2+V2+AD2+AL2+AT2+BB2</f>
        <v>21</v>
      </c>
      <c r="BD2" s="12">
        <f>J2+R2+Z2+AH2+AP2+AX2</f>
        <v>2232</v>
      </c>
      <c r="BE2" s="39">
        <f>IF($O$4&gt;0,(LARGE(($N2,$V2,$AD2,$AL2,$AT2,$BB2),1)),"0")</f>
        <v>6</v>
      </c>
      <c r="BF2" s="39">
        <f>IF($O$4&gt;0,(LARGE(($N2,$V2,$AD2,$AL2,$AT2,$BB2),2)),"0")</f>
        <v>5</v>
      </c>
      <c r="BG2" s="12">
        <v>354</v>
      </c>
      <c r="BH2" s="12">
        <v>354</v>
      </c>
      <c r="BI2" s="39">
        <f>BC2-BE2-BF2</f>
        <v>10</v>
      </c>
      <c r="BJ2" s="12">
        <f>BD2-BG2-BH2</f>
        <v>1524</v>
      </c>
      <c r="BK2" s="12"/>
      <c r="BL2" s="12"/>
      <c r="BN2" s="12"/>
    </row>
    <row r="3" spans="1:66" ht="12.75">
      <c r="A3" s="114" t="s">
        <v>9</v>
      </c>
      <c r="B3" s="116"/>
      <c r="C3" s="136" t="str">
        <f>Instellingen!B3</f>
        <v>Regio</v>
      </c>
      <c r="D3" s="137"/>
      <c r="E3" s="138"/>
      <c r="F3" s="114" t="s">
        <v>43</v>
      </c>
      <c r="G3" s="115"/>
      <c r="H3" s="115"/>
      <c r="I3" s="115"/>
      <c r="J3" s="115"/>
      <c r="K3" s="115"/>
      <c r="L3" s="115"/>
      <c r="M3" s="115"/>
      <c r="N3" s="116"/>
      <c r="O3" s="139"/>
      <c r="P3" s="140"/>
      <c r="Q3" s="140"/>
      <c r="R3" s="140"/>
      <c r="S3" s="140"/>
      <c r="T3" s="140"/>
      <c r="U3" s="140"/>
      <c r="V3" s="141"/>
      <c r="W3" s="142"/>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4"/>
      <c r="BC3" s="114" t="s">
        <v>41</v>
      </c>
      <c r="BD3" s="115"/>
      <c r="BE3" s="115"/>
      <c r="BF3" s="115"/>
      <c r="BG3" s="115"/>
      <c r="BH3" s="115"/>
      <c r="BI3" s="115"/>
      <c r="BJ3" s="115"/>
      <c r="BK3" s="116"/>
      <c r="BL3" s="23">
        <f>Instellingen!B6</f>
        <v>3</v>
      </c>
      <c r="BM3" s="142"/>
      <c r="BN3" s="143"/>
    </row>
    <row r="4" spans="1:66" ht="12.75">
      <c r="A4" s="114" t="s">
        <v>10</v>
      </c>
      <c r="B4" s="116"/>
      <c r="C4" s="151" t="s">
        <v>111</v>
      </c>
      <c r="D4" s="137"/>
      <c r="E4" s="138"/>
      <c r="F4" s="114" t="s">
        <v>72</v>
      </c>
      <c r="G4" s="115"/>
      <c r="H4" s="115"/>
      <c r="I4" s="115"/>
      <c r="J4" s="115"/>
      <c r="K4" s="115"/>
      <c r="L4" s="115"/>
      <c r="M4" s="115"/>
      <c r="N4" s="116"/>
      <c r="O4" s="111">
        <f>Instellingen!B7</f>
        <v>1</v>
      </c>
      <c r="P4" s="112"/>
      <c r="Q4" s="112"/>
      <c r="R4" s="112"/>
      <c r="S4" s="112"/>
      <c r="T4" s="112"/>
      <c r="U4" s="112"/>
      <c r="V4" s="113"/>
      <c r="W4" s="145"/>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7"/>
      <c r="BC4" s="114"/>
      <c r="BD4" s="115"/>
      <c r="BE4" s="115"/>
      <c r="BF4" s="115"/>
      <c r="BG4" s="115"/>
      <c r="BH4" s="115"/>
      <c r="BI4" s="115"/>
      <c r="BJ4" s="115"/>
      <c r="BK4" s="116"/>
      <c r="BL4" s="23"/>
      <c r="BM4" s="145"/>
      <c r="BN4" s="146"/>
    </row>
    <row r="5" spans="1:66" ht="12.75">
      <c r="A5" s="114" t="s">
        <v>11</v>
      </c>
      <c r="B5" s="116"/>
      <c r="C5" s="151"/>
      <c r="D5" s="137"/>
      <c r="E5" s="138"/>
      <c r="F5" s="114" t="s">
        <v>12</v>
      </c>
      <c r="G5" s="115"/>
      <c r="H5" s="115"/>
      <c r="I5" s="115"/>
      <c r="J5" s="115"/>
      <c r="K5" s="115"/>
      <c r="L5" s="115"/>
      <c r="M5" s="115"/>
      <c r="N5" s="116"/>
      <c r="O5" s="111">
        <f>Instellingen!B5</f>
        <v>99</v>
      </c>
      <c r="P5" s="112"/>
      <c r="Q5" s="112"/>
      <c r="R5" s="112"/>
      <c r="S5" s="112"/>
      <c r="T5" s="112"/>
      <c r="U5" s="112"/>
      <c r="V5" s="113"/>
      <c r="W5" s="148"/>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50"/>
      <c r="BC5" s="114" t="s">
        <v>13</v>
      </c>
      <c r="BD5" s="115"/>
      <c r="BE5" s="115"/>
      <c r="BF5" s="115"/>
      <c r="BG5" s="115"/>
      <c r="BH5" s="115"/>
      <c r="BI5" s="115"/>
      <c r="BJ5" s="115"/>
      <c r="BK5" s="116"/>
      <c r="BL5" s="9">
        <v>2</v>
      </c>
      <c r="BM5" s="145"/>
      <c r="BN5" s="146"/>
    </row>
    <row r="6" spans="1:66" ht="12.75" customHeight="1">
      <c r="A6" s="117"/>
      <c r="B6" s="117"/>
      <c r="C6" s="117"/>
      <c r="D6" s="117"/>
      <c r="E6" s="118"/>
      <c r="F6" s="67" t="s">
        <v>14</v>
      </c>
      <c r="G6" s="121" t="str">
        <f>Instellingen!B36</f>
        <v>Brummen</v>
      </c>
      <c r="H6" s="122"/>
      <c r="I6" s="122"/>
      <c r="J6" s="122"/>
      <c r="K6" s="122"/>
      <c r="L6" s="122"/>
      <c r="M6" s="122"/>
      <c r="N6" s="123"/>
      <c r="O6" s="124">
        <f>Instellingen!B37</f>
        <v>0</v>
      </c>
      <c r="P6" s="125"/>
      <c r="Q6" s="125"/>
      <c r="R6" s="125"/>
      <c r="S6" s="125"/>
      <c r="T6" s="125"/>
      <c r="U6" s="125"/>
      <c r="V6" s="126"/>
      <c r="W6" s="127">
        <f>Instellingen!B38</f>
        <v>0</v>
      </c>
      <c r="X6" s="128"/>
      <c r="Y6" s="128"/>
      <c r="Z6" s="128"/>
      <c r="AA6" s="128"/>
      <c r="AB6" s="128"/>
      <c r="AC6" s="128"/>
      <c r="AD6" s="129"/>
      <c r="AE6" s="124">
        <f>Instellingen!B39</f>
        <v>0</v>
      </c>
      <c r="AF6" s="125"/>
      <c r="AG6" s="125"/>
      <c r="AH6" s="125"/>
      <c r="AI6" s="125"/>
      <c r="AJ6" s="125"/>
      <c r="AK6" s="125"/>
      <c r="AL6" s="126"/>
      <c r="AM6" s="127">
        <f>Instellingen!B40</f>
        <v>0</v>
      </c>
      <c r="AN6" s="128"/>
      <c r="AO6" s="128"/>
      <c r="AP6" s="128"/>
      <c r="AQ6" s="128"/>
      <c r="AR6" s="128"/>
      <c r="AS6" s="128"/>
      <c r="AT6" s="129"/>
      <c r="AU6" s="124">
        <f>Instellingen!B41</f>
        <v>0</v>
      </c>
      <c r="AV6" s="125"/>
      <c r="AW6" s="125"/>
      <c r="AX6" s="125"/>
      <c r="AY6" s="125"/>
      <c r="AZ6" s="125"/>
      <c r="BA6" s="125"/>
      <c r="BB6" s="126"/>
      <c r="BC6" s="114" t="s">
        <v>34</v>
      </c>
      <c r="BD6" s="115"/>
      <c r="BE6" s="115"/>
      <c r="BF6" s="115"/>
      <c r="BG6" s="115"/>
      <c r="BH6" s="116"/>
      <c r="BI6" s="97" t="s">
        <v>35</v>
      </c>
      <c r="BJ6" s="98"/>
      <c r="BK6" s="99"/>
      <c r="BL6" s="34">
        <v>210</v>
      </c>
      <c r="BM6" s="145"/>
      <c r="BN6" s="146"/>
    </row>
    <row r="7" spans="1:66" ht="12.75" customHeight="1">
      <c r="A7" s="119"/>
      <c r="B7" s="119"/>
      <c r="C7" s="119"/>
      <c r="D7" s="119"/>
      <c r="E7" s="120"/>
      <c r="F7" s="67" t="s">
        <v>15</v>
      </c>
      <c r="G7" s="130" t="str">
        <f>Instellingen!C36</f>
        <v>4 t/m 7 november 2021</v>
      </c>
      <c r="H7" s="131"/>
      <c r="I7" s="131"/>
      <c r="J7" s="131"/>
      <c r="K7" s="131"/>
      <c r="L7" s="131"/>
      <c r="M7" s="131"/>
      <c r="N7" s="132"/>
      <c r="O7" s="124" t="str">
        <f>Instellingen!C37</f>
        <v> </v>
      </c>
      <c r="P7" s="125"/>
      <c r="Q7" s="125"/>
      <c r="R7" s="125"/>
      <c r="S7" s="125"/>
      <c r="T7" s="125"/>
      <c r="U7" s="125"/>
      <c r="V7" s="126"/>
      <c r="W7" s="127" t="str">
        <f>Instellingen!C38</f>
        <v> </v>
      </c>
      <c r="X7" s="128"/>
      <c r="Y7" s="128"/>
      <c r="Z7" s="128"/>
      <c r="AA7" s="128"/>
      <c r="AB7" s="128"/>
      <c r="AC7" s="128"/>
      <c r="AD7" s="129"/>
      <c r="AE7" s="124" t="str">
        <f>Instellingen!C39</f>
        <v> </v>
      </c>
      <c r="AF7" s="125"/>
      <c r="AG7" s="125"/>
      <c r="AH7" s="125"/>
      <c r="AI7" s="125"/>
      <c r="AJ7" s="125"/>
      <c r="AK7" s="125"/>
      <c r="AL7" s="126"/>
      <c r="AM7" s="127" t="str">
        <f>Instellingen!C40</f>
        <v> </v>
      </c>
      <c r="AN7" s="128"/>
      <c r="AO7" s="128"/>
      <c r="AP7" s="128"/>
      <c r="AQ7" s="128"/>
      <c r="AR7" s="128"/>
      <c r="AS7" s="128"/>
      <c r="AT7" s="129"/>
      <c r="AU7" s="124" t="str">
        <f>Instellingen!C41</f>
        <v> </v>
      </c>
      <c r="AV7" s="125"/>
      <c r="AW7" s="125"/>
      <c r="AX7" s="125"/>
      <c r="AY7" s="125"/>
      <c r="AZ7" s="125"/>
      <c r="BA7" s="125"/>
      <c r="BB7" s="126"/>
      <c r="BC7" s="78" t="s">
        <v>71</v>
      </c>
      <c r="BD7" s="5" t="s">
        <v>71</v>
      </c>
      <c r="BE7" s="11" t="s">
        <v>69</v>
      </c>
      <c r="BF7" s="11" t="s">
        <v>69</v>
      </c>
      <c r="BG7" s="11" t="s">
        <v>69</v>
      </c>
      <c r="BH7" s="11" t="s">
        <v>69</v>
      </c>
      <c r="BI7" s="38" t="s">
        <v>70</v>
      </c>
      <c r="BJ7" s="36" t="s">
        <v>70</v>
      </c>
      <c r="BK7" s="13"/>
      <c r="BL7" s="5"/>
      <c r="BM7" s="148"/>
      <c r="BN7" s="149"/>
    </row>
    <row r="8" spans="1:66" ht="25.5" customHeight="1">
      <c r="A8" s="2" t="s">
        <v>19</v>
      </c>
      <c r="B8" s="2" t="s">
        <v>7</v>
      </c>
      <c r="C8" s="2" t="s">
        <v>0</v>
      </c>
      <c r="D8" s="2" t="s">
        <v>1</v>
      </c>
      <c r="E8" s="2" t="s">
        <v>101</v>
      </c>
      <c r="F8" s="67" t="s">
        <v>3</v>
      </c>
      <c r="G8" s="8" t="s">
        <v>96</v>
      </c>
      <c r="H8" s="8" t="s">
        <v>38</v>
      </c>
      <c r="I8" s="8" t="s">
        <v>36</v>
      </c>
      <c r="J8" s="8" t="s">
        <v>37</v>
      </c>
      <c r="K8" s="8" t="s">
        <v>73</v>
      </c>
      <c r="L8" s="8" t="s">
        <v>74</v>
      </c>
      <c r="M8" s="2" t="s">
        <v>5</v>
      </c>
      <c r="N8" s="67" t="s">
        <v>16</v>
      </c>
      <c r="O8" s="8" t="s">
        <v>96</v>
      </c>
      <c r="P8" s="8" t="s">
        <v>38</v>
      </c>
      <c r="Q8" s="8" t="s">
        <v>36</v>
      </c>
      <c r="R8" s="8" t="s">
        <v>39</v>
      </c>
      <c r="S8" s="8" t="s">
        <v>73</v>
      </c>
      <c r="T8" s="8" t="s">
        <v>74</v>
      </c>
      <c r="U8" s="2" t="s">
        <v>5</v>
      </c>
      <c r="V8" s="67" t="s">
        <v>16</v>
      </c>
      <c r="W8" s="8" t="s">
        <v>96</v>
      </c>
      <c r="X8" s="8" t="s">
        <v>38</v>
      </c>
      <c r="Y8" s="8" t="s">
        <v>40</v>
      </c>
      <c r="Z8" s="8" t="s">
        <v>39</v>
      </c>
      <c r="AA8" s="8" t="s">
        <v>73</v>
      </c>
      <c r="AB8" s="8" t="s">
        <v>74</v>
      </c>
      <c r="AC8" s="2" t="s">
        <v>5</v>
      </c>
      <c r="AD8" s="67" t="s">
        <v>16</v>
      </c>
      <c r="AE8" s="8" t="s">
        <v>96</v>
      </c>
      <c r="AF8" s="8" t="s">
        <v>38</v>
      </c>
      <c r="AG8" s="8" t="s">
        <v>36</v>
      </c>
      <c r="AH8" s="8" t="s">
        <v>39</v>
      </c>
      <c r="AI8" s="8" t="s">
        <v>73</v>
      </c>
      <c r="AJ8" s="8" t="s">
        <v>74</v>
      </c>
      <c r="AK8" s="2" t="s">
        <v>5</v>
      </c>
      <c r="AL8" s="67" t="s">
        <v>16</v>
      </c>
      <c r="AM8" s="8" t="s">
        <v>96</v>
      </c>
      <c r="AN8" s="8" t="s">
        <v>38</v>
      </c>
      <c r="AO8" s="8" t="s">
        <v>36</v>
      </c>
      <c r="AP8" s="8" t="s">
        <v>39</v>
      </c>
      <c r="AQ8" s="8" t="s">
        <v>73</v>
      </c>
      <c r="AR8" s="8" t="s">
        <v>74</v>
      </c>
      <c r="AS8" s="2" t="s">
        <v>5</v>
      </c>
      <c r="AT8" s="67" t="s">
        <v>16</v>
      </c>
      <c r="AU8" s="8" t="s">
        <v>96</v>
      </c>
      <c r="AV8" s="8" t="s">
        <v>38</v>
      </c>
      <c r="AW8" s="8" t="s">
        <v>36</v>
      </c>
      <c r="AX8" s="8" t="s">
        <v>39</v>
      </c>
      <c r="AY8" s="8" t="s">
        <v>73</v>
      </c>
      <c r="AZ8" s="8" t="s">
        <v>74</v>
      </c>
      <c r="BA8" s="2" t="s">
        <v>5</v>
      </c>
      <c r="BB8" s="2" t="s">
        <v>16</v>
      </c>
      <c r="BC8" s="79" t="s">
        <v>23</v>
      </c>
      <c r="BD8" s="35" t="s">
        <v>4</v>
      </c>
      <c r="BE8" s="37" t="s">
        <v>23</v>
      </c>
      <c r="BF8" s="37" t="s">
        <v>23</v>
      </c>
      <c r="BG8" s="35" t="s">
        <v>4</v>
      </c>
      <c r="BH8" s="35" t="s">
        <v>4</v>
      </c>
      <c r="BI8" s="35" t="s">
        <v>23</v>
      </c>
      <c r="BJ8" s="35" t="s">
        <v>4</v>
      </c>
      <c r="BK8" s="35" t="s">
        <v>17</v>
      </c>
      <c r="BL8" s="35" t="s">
        <v>18</v>
      </c>
      <c r="BM8" s="8" t="s">
        <v>98</v>
      </c>
      <c r="BN8" s="2" t="s">
        <v>6</v>
      </c>
    </row>
    <row r="9" spans="2:62" ht="12.75">
      <c r="B9" s="6" t="s">
        <v>116</v>
      </c>
      <c r="C9" s="6" t="s">
        <v>306</v>
      </c>
      <c r="D9" s="6" t="s">
        <v>117</v>
      </c>
      <c r="E9" s="6" t="s">
        <v>111</v>
      </c>
      <c r="F9" s="6" t="s">
        <v>118</v>
      </c>
      <c r="H9" s="69">
        <v>242</v>
      </c>
      <c r="I9" s="69">
        <v>0</v>
      </c>
      <c r="J9" s="70">
        <f>H9+I9</f>
        <v>242</v>
      </c>
      <c r="K9" s="69">
        <v>65</v>
      </c>
      <c r="L9" s="69">
        <v>70</v>
      </c>
      <c r="M9" s="69">
        <v>1</v>
      </c>
      <c r="N9" s="71">
        <v>1</v>
      </c>
      <c r="R9" s="73">
        <f>P9+Q9</f>
        <v>0</v>
      </c>
      <c r="Z9" s="76">
        <f>X9+Y9</f>
        <v>0</v>
      </c>
      <c r="BC9" s="12">
        <f>N9+V9+AD9+AL9+AT9+BB9</f>
        <v>1</v>
      </c>
      <c r="BD9" s="12">
        <f>J9+R9+Z9+AH9+AP9+AX9</f>
        <v>242</v>
      </c>
      <c r="BI9" s="39">
        <f>BC9-BE9-BF9</f>
        <v>1</v>
      </c>
      <c r="BJ9" s="12">
        <f>BD9-BG9-BH9</f>
        <v>242</v>
      </c>
    </row>
    <row r="10" spans="2:62" ht="12.75">
      <c r="B10" s="6" t="s">
        <v>130</v>
      </c>
      <c r="C10" s="6" t="s">
        <v>311</v>
      </c>
      <c r="D10" s="6" t="s">
        <v>131</v>
      </c>
      <c r="E10" s="6" t="s">
        <v>111</v>
      </c>
      <c r="F10" s="6" t="s">
        <v>118</v>
      </c>
      <c r="H10" s="69">
        <v>208.5</v>
      </c>
      <c r="I10" s="69">
        <v>0</v>
      </c>
      <c r="J10" s="70">
        <f>H10+I10</f>
        <v>208.5</v>
      </c>
      <c r="K10" s="69">
        <v>60</v>
      </c>
      <c r="L10" s="69">
        <v>55</v>
      </c>
      <c r="M10" s="69">
        <v>2</v>
      </c>
      <c r="N10" s="71">
        <v>2</v>
      </c>
      <c r="R10" s="73">
        <f>P10+Q10</f>
        <v>0</v>
      </c>
      <c r="Z10" s="76">
        <f>X10+Y10</f>
        <v>0</v>
      </c>
      <c r="BC10" s="12">
        <f>N10+V10+AD10+AL10+AT10+BB10</f>
        <v>2</v>
      </c>
      <c r="BD10" s="12">
        <f>J10+R10+Z10+AH10+AP10+AX10</f>
        <v>208.5</v>
      </c>
      <c r="BI10" s="39">
        <f>BC10-BE10-BF10</f>
        <v>2</v>
      </c>
      <c r="BJ10" s="12">
        <f>BD10-BG10-BH10</f>
        <v>208.5</v>
      </c>
    </row>
    <row r="11" spans="2:62" ht="12.75">
      <c r="B11" s="6" t="s">
        <v>132</v>
      </c>
      <c r="C11" s="6" t="s">
        <v>312</v>
      </c>
      <c r="D11" s="6" t="s">
        <v>133</v>
      </c>
      <c r="E11" s="6" t="s">
        <v>111</v>
      </c>
      <c r="F11" s="6" t="s">
        <v>121</v>
      </c>
      <c r="H11" s="69">
        <v>204.5</v>
      </c>
      <c r="I11" s="69">
        <v>0</v>
      </c>
      <c r="J11" s="70">
        <f>H11+I11</f>
        <v>204.5</v>
      </c>
      <c r="K11" s="69">
        <v>60</v>
      </c>
      <c r="L11" s="69">
        <v>65</v>
      </c>
      <c r="M11" s="69">
        <v>3</v>
      </c>
      <c r="N11" s="71">
        <v>3</v>
      </c>
      <c r="R11" s="73">
        <f>P11+Q11</f>
        <v>0</v>
      </c>
      <c r="Z11" s="76">
        <f>X11+Y11</f>
        <v>0</v>
      </c>
      <c r="BC11" s="12">
        <f>N11+V11+AD11+AL11+AT11+BB11</f>
        <v>3</v>
      </c>
      <c r="BD11" s="12">
        <f>J11+R11+Z11+AH11+AP11+AX11</f>
        <v>204.5</v>
      </c>
      <c r="BI11" s="39">
        <f>BC11-BE11-BF11</f>
        <v>3</v>
      </c>
      <c r="BJ11" s="12">
        <f>BD11-BG11-BH11</f>
        <v>204.5</v>
      </c>
    </row>
    <row r="12" spans="2:62" ht="12.75">
      <c r="B12" s="6" t="s">
        <v>137</v>
      </c>
      <c r="C12" s="6" t="s">
        <v>308</v>
      </c>
      <c r="D12" s="6" t="s">
        <v>138</v>
      </c>
      <c r="E12" s="6" t="s">
        <v>111</v>
      </c>
      <c r="F12" s="6" t="s">
        <v>118</v>
      </c>
      <c r="H12" s="69">
        <v>203</v>
      </c>
      <c r="I12" s="69">
        <v>0</v>
      </c>
      <c r="J12" s="70">
        <f>H12+I12</f>
        <v>203</v>
      </c>
      <c r="K12" s="69">
        <v>60</v>
      </c>
      <c r="L12" s="69">
        <v>60</v>
      </c>
      <c r="M12" s="69">
        <v>4</v>
      </c>
      <c r="N12" s="71">
        <v>4</v>
      </c>
      <c r="R12" s="73">
        <f>P12+Q12</f>
        <v>0</v>
      </c>
      <c r="Z12" s="76">
        <f>X12+Y12</f>
        <v>0</v>
      </c>
      <c r="BC12" s="12">
        <f>N12+V12+AD12+AL12+AT12+BB12</f>
        <v>4</v>
      </c>
      <c r="BD12" s="12">
        <f>J12+R12+Z12+AH12+AP12+AX12</f>
        <v>203</v>
      </c>
      <c r="BI12" s="39">
        <f>BC12-BE12-BF12</f>
        <v>4</v>
      </c>
      <c r="BJ12" s="12">
        <f>BD12-BG12-BH12</f>
        <v>203</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526 AC8:AD65526 U8:V65526 AK8:AL65526 AS8:AT65526 BA8:BB65526">
      <formula1>0</formula1>
      <formula2>999</formula2>
    </dataValidation>
    <dataValidation type="decimal" allowBlank="1" showInputMessage="1" showErrorMessage="1" sqref="K1:L2 S1:T2 AY1:AZ2 AQ1:AR2 AI1:AJ2 AA1:AB2 K8:L65526 AA8:AB65526 S8:T65526 AI8:AJ65526 AQ8:AR65526 AY8:AZ65526">
      <formula1>0</formula1>
      <formula2>99</formula2>
    </dataValidation>
    <dataValidation type="decimal" allowBlank="1" showInputMessage="1" showErrorMessage="1" sqref="H1:I2 P1:Q2 AV1:AW2 AN1:AO2 AF1:AG2 X1:Y2 H8:I65526 X8:Y65526 P8:Q65526 AF8:AG65526 AN8:AO65526 AV8:AW65526">
      <formula1>0</formula1>
      <formula2>400</formula2>
    </dataValidation>
    <dataValidation operator="lessThanOrEqual" allowBlank="1" showInputMessage="1" showErrorMessage="1" sqref="R8:R12 AH8 AP8 AX8 Z8:Z12 J1:J2 R1:R2 AX1:AX2 AP1:AP2 AH1:AH2 Z1:Z2 BC1:BK8 BL1:BL4 BL7:BL8 J8:J12 BC9:BD12 BI9:BJ12"/>
    <dataValidation type="list" allowBlank="1" showInputMessage="1" showErrorMessage="1" sqref="BM1:BM2 BM9:BM65526">
      <formula1>"ja,nee"</formula1>
    </dataValidation>
    <dataValidation type="decimal" operator="lessThanOrEqual" allowBlank="1" showInputMessage="1" showErrorMessage="1" sqref="AH9:AH65526 AP9:AP65526 AX9:AX65526 J13:J65526 Z13:Z65526 R13:R65526 BC13:BD65526 BE9:BH65526 BK9:BL65526 BI13: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13.xml><?xml version="1.0" encoding="utf-8"?>
<worksheet xmlns="http://schemas.openxmlformats.org/spreadsheetml/2006/main" xmlns:r="http://schemas.openxmlformats.org/officeDocument/2006/relationships">
  <sheetPr codeName="Blad31"/>
  <dimension ref="A1:BN8"/>
  <sheetViews>
    <sheetView zoomScalePageLayoutView="0" workbookViewId="0" topLeftCell="A1">
      <pane xSplit="5" ySplit="8" topLeftCell="F9" activePane="bottomRight" state="frozen"/>
      <selection pane="topLeft" activeCell="B9" sqref="B9"/>
      <selection pane="topRight" activeCell="B9" sqref="B9"/>
      <selection pane="bottomLeft" activeCell="B9" sqref="B9"/>
      <selection pane="bottomRight" activeCell="BL4" sqref="BL4"/>
    </sheetView>
  </sheetViews>
  <sheetFormatPr defaultColWidth="9.140625" defaultRowHeight="12.75"/>
  <cols>
    <col min="1" max="1" width="3.28125" style="6" bestFit="1" customWidth="1"/>
    <col min="2" max="2" width="10.140625" style="6" customWidth="1"/>
    <col min="3" max="4" width="22.7109375" style="6" customWidth="1"/>
    <col min="5" max="5" width="4.140625" style="6" customWidth="1"/>
    <col min="6" max="6" width="18.7109375" style="6" customWidth="1"/>
    <col min="7" max="7" width="2.7109375" style="69" customWidth="1"/>
    <col min="8" max="8" width="5.7109375" style="69" customWidth="1"/>
    <col min="9" max="9" width="5.7109375" style="69" hidden="1" customWidth="1"/>
    <col min="10" max="10" width="5.7109375" style="70" hidden="1" customWidth="1"/>
    <col min="11" max="12" width="3.7109375" style="69" customWidth="1"/>
    <col min="13" max="13" width="3.00390625" style="69" customWidth="1"/>
    <col min="14" max="14" width="3.8515625" style="71" customWidth="1"/>
    <col min="15" max="15" width="2.7109375" style="72" customWidth="1"/>
    <col min="16" max="16" width="5.7109375" style="72" customWidth="1"/>
    <col min="17" max="17" width="5.7109375" style="72" hidden="1" customWidth="1"/>
    <col min="18" max="18" width="5.7109375" style="73" hidden="1" customWidth="1"/>
    <col min="19" max="20" width="3.7109375" style="72" customWidth="1"/>
    <col min="21" max="21" width="3.00390625" style="72" customWidth="1"/>
    <col min="22" max="22" width="3.8515625" style="74" customWidth="1"/>
    <col min="23" max="23" width="2.7109375" style="75" customWidth="1"/>
    <col min="24" max="24" width="5.7109375" style="75" customWidth="1"/>
    <col min="25" max="25" width="5.7109375" style="75" hidden="1" customWidth="1"/>
    <col min="26" max="26" width="5.7109375" style="76" hidden="1" customWidth="1"/>
    <col min="27" max="28" width="3.7109375" style="75" customWidth="1"/>
    <col min="29" max="29" width="3.00390625" style="75" customWidth="1"/>
    <col min="30" max="30" width="3.8515625" style="77" customWidth="1"/>
    <col min="31" max="31" width="2.7109375" style="72" hidden="1" customWidth="1"/>
    <col min="32" max="33" width="5.7109375" style="72" hidden="1" customWidth="1"/>
    <col min="34" max="34" width="5.7109375" style="73" hidden="1" customWidth="1"/>
    <col min="35" max="36" width="3.7109375" style="72" hidden="1" customWidth="1"/>
    <col min="37" max="37" width="3.00390625" style="72" hidden="1" customWidth="1"/>
    <col min="38" max="38" width="3.8515625" style="74" hidden="1" customWidth="1"/>
    <col min="39" max="39" width="2.7109375" style="75" hidden="1" customWidth="1"/>
    <col min="40" max="41" width="5.7109375" style="75" hidden="1" customWidth="1"/>
    <col min="42" max="42" width="5.7109375" style="76" hidden="1" customWidth="1"/>
    <col min="43" max="44" width="3.7109375" style="75" hidden="1" customWidth="1"/>
    <col min="45" max="45" width="3.00390625" style="75" hidden="1" customWidth="1"/>
    <col min="46" max="46" width="3.8515625" style="77" hidden="1" customWidth="1"/>
    <col min="47" max="47" width="2.7109375" style="72" hidden="1" customWidth="1"/>
    <col min="48" max="49" width="5.7109375" style="72" hidden="1" customWidth="1"/>
    <col min="50" max="50" width="5.7109375" style="73" hidden="1" customWidth="1"/>
    <col min="51" max="52" width="3.7109375" style="72" hidden="1" customWidth="1"/>
    <col min="53" max="53" width="3.00390625" style="72" hidden="1" customWidth="1"/>
    <col min="54" max="54" width="3.8515625" style="72" hidden="1" customWidth="1"/>
    <col min="55" max="55" width="5.28125" style="12" customWidth="1"/>
    <col min="56" max="56" width="6.140625" style="12" hidden="1" customWidth="1"/>
    <col min="57" max="57" width="5.28125" style="12" customWidth="1"/>
    <col min="58" max="58" width="5.28125" style="12" hidden="1" customWidth="1"/>
    <col min="59" max="60" width="6.00390625" style="12" hidden="1" customWidth="1"/>
    <col min="61" max="61" width="6.00390625" style="12" customWidth="1"/>
    <col min="62" max="62" width="6.00390625" style="12" hidden="1" customWidth="1"/>
    <col min="63" max="63" width="4.00390625" style="6" customWidth="1"/>
    <col min="64" max="64" width="4.8515625" style="6" customWidth="1"/>
    <col min="65" max="65" width="4.8515625" style="6" hidden="1" customWidth="1"/>
    <col min="66" max="66" width="17.28125" style="6" customWidth="1"/>
    <col min="67" max="16384" width="9.140625" style="12" customWidth="1"/>
  </cols>
  <sheetData>
    <row r="1" spans="1:66" ht="12.75">
      <c r="A1" s="133" t="s">
        <v>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5"/>
    </row>
    <row r="2" spans="1:66" ht="12.75" customHeight="1" hidden="1">
      <c r="A2" s="104"/>
      <c r="B2" s="104"/>
      <c r="C2" s="104">
        <v>1</v>
      </c>
      <c r="D2" s="104">
        <f>FLOOR((C2+3)/4,1)</f>
        <v>1</v>
      </c>
      <c r="E2" s="104"/>
      <c r="F2" s="104"/>
      <c r="G2" s="68">
        <v>192</v>
      </c>
      <c r="H2" s="68">
        <v>192</v>
      </c>
      <c r="I2" s="70">
        <v>190</v>
      </c>
      <c r="J2" s="70">
        <f>H2+I2</f>
        <v>382</v>
      </c>
      <c r="K2" s="70"/>
      <c r="L2" s="70"/>
      <c r="M2" s="70"/>
      <c r="N2" s="80">
        <v>1</v>
      </c>
      <c r="O2" s="73">
        <v>193</v>
      </c>
      <c r="P2" s="73">
        <v>193</v>
      </c>
      <c r="Q2" s="73">
        <v>193</v>
      </c>
      <c r="R2" s="73">
        <f>P2+Q2</f>
        <v>386</v>
      </c>
      <c r="S2" s="73"/>
      <c r="T2" s="73"/>
      <c r="U2" s="73"/>
      <c r="V2" s="81">
        <v>2</v>
      </c>
      <c r="W2" s="76">
        <v>198</v>
      </c>
      <c r="X2" s="76">
        <v>198</v>
      </c>
      <c r="Y2" s="76">
        <v>198</v>
      </c>
      <c r="Z2" s="76">
        <f>X2+Y2</f>
        <v>396</v>
      </c>
      <c r="AA2" s="76"/>
      <c r="AB2" s="76"/>
      <c r="AC2" s="76"/>
      <c r="AD2" s="82">
        <v>3</v>
      </c>
      <c r="AE2" s="73">
        <v>177</v>
      </c>
      <c r="AF2" s="73">
        <v>177</v>
      </c>
      <c r="AG2" s="73">
        <v>177</v>
      </c>
      <c r="AH2" s="73">
        <f>AF2+AG2</f>
        <v>354</v>
      </c>
      <c r="AI2" s="73"/>
      <c r="AJ2" s="73"/>
      <c r="AK2" s="73"/>
      <c r="AL2" s="81">
        <v>4</v>
      </c>
      <c r="AM2" s="76">
        <v>178</v>
      </c>
      <c r="AN2" s="76">
        <v>178</v>
      </c>
      <c r="AO2" s="76">
        <v>178</v>
      </c>
      <c r="AP2" s="76">
        <f>AN2+AO2</f>
        <v>356</v>
      </c>
      <c r="AQ2" s="76"/>
      <c r="AR2" s="76"/>
      <c r="AS2" s="76"/>
      <c r="AT2" s="82">
        <v>5</v>
      </c>
      <c r="AU2" s="73">
        <v>179</v>
      </c>
      <c r="AV2" s="73">
        <v>179</v>
      </c>
      <c r="AW2" s="73">
        <v>179</v>
      </c>
      <c r="AX2" s="73">
        <f>AV2+AW2</f>
        <v>358</v>
      </c>
      <c r="AY2" s="73"/>
      <c r="AZ2" s="73"/>
      <c r="BA2" s="73"/>
      <c r="BB2" s="73">
        <v>6</v>
      </c>
      <c r="BC2" s="12">
        <f>N2+V2+AD2+AL2+AT2+BB2</f>
        <v>21</v>
      </c>
      <c r="BD2" s="12">
        <f>J2+R2+Z2+AH2+AP2+AX2</f>
        <v>2232</v>
      </c>
      <c r="BE2" s="39">
        <f>IF($O$4&gt;0,(LARGE(($N2,$V2,$AD2,$AL2,$AT2,$BB2),1)),"0")</f>
        <v>6</v>
      </c>
      <c r="BF2" s="39">
        <f>IF($O$4&gt;0,(LARGE(($N2,$V2,$AD2,$AL2,$AT2,$BB2),2)),"0")</f>
        <v>5</v>
      </c>
      <c r="BG2" s="12">
        <v>354</v>
      </c>
      <c r="BH2" s="12">
        <v>354</v>
      </c>
      <c r="BI2" s="39">
        <f>BC2-BE2-BF2</f>
        <v>10</v>
      </c>
      <c r="BJ2" s="12">
        <f>BD2-BG2-BH2</f>
        <v>1524</v>
      </c>
      <c r="BK2" s="12"/>
      <c r="BL2" s="12"/>
      <c r="BM2" s="12"/>
      <c r="BN2" s="12"/>
    </row>
    <row r="3" spans="1:66" ht="12.75">
      <c r="A3" s="114" t="s">
        <v>9</v>
      </c>
      <c r="B3" s="116"/>
      <c r="C3" s="136" t="str">
        <f>Instellingen!B3</f>
        <v>Regio</v>
      </c>
      <c r="D3" s="137"/>
      <c r="E3" s="138"/>
      <c r="F3" s="114"/>
      <c r="G3" s="115"/>
      <c r="H3" s="115"/>
      <c r="I3" s="115"/>
      <c r="J3" s="115"/>
      <c r="K3" s="115"/>
      <c r="L3" s="115"/>
      <c r="M3" s="115"/>
      <c r="N3" s="116"/>
      <c r="O3" s="111"/>
      <c r="P3" s="112"/>
      <c r="Q3" s="112"/>
      <c r="R3" s="112"/>
      <c r="S3" s="112"/>
      <c r="T3" s="112"/>
      <c r="U3" s="112"/>
      <c r="V3" s="113"/>
      <c r="W3" s="157"/>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9"/>
      <c r="BC3" s="114" t="s">
        <v>41</v>
      </c>
      <c r="BD3" s="115"/>
      <c r="BE3" s="115"/>
      <c r="BF3" s="115"/>
      <c r="BG3" s="115"/>
      <c r="BH3" s="115"/>
      <c r="BI3" s="115"/>
      <c r="BJ3" s="115"/>
      <c r="BK3" s="116"/>
      <c r="BL3" s="23">
        <f>Instellingen!B6</f>
        <v>3</v>
      </c>
      <c r="BM3" s="84"/>
      <c r="BN3" s="166"/>
    </row>
    <row r="4" spans="1:66" ht="12.75">
      <c r="A4" s="114" t="s">
        <v>10</v>
      </c>
      <c r="B4" s="116"/>
      <c r="C4" s="151" t="s">
        <v>52</v>
      </c>
      <c r="D4" s="137"/>
      <c r="E4" s="138"/>
      <c r="F4" s="114" t="s">
        <v>72</v>
      </c>
      <c r="G4" s="115"/>
      <c r="H4" s="115"/>
      <c r="I4" s="115"/>
      <c r="J4" s="115"/>
      <c r="K4" s="115"/>
      <c r="L4" s="115"/>
      <c r="M4" s="115"/>
      <c r="N4" s="116"/>
      <c r="O4" s="111">
        <f>Instellingen!B7</f>
        <v>1</v>
      </c>
      <c r="P4" s="112"/>
      <c r="Q4" s="112"/>
      <c r="R4" s="112"/>
      <c r="S4" s="112"/>
      <c r="T4" s="112"/>
      <c r="U4" s="112"/>
      <c r="V4" s="113"/>
      <c r="W4" s="160"/>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2"/>
      <c r="BC4" s="114"/>
      <c r="BD4" s="115"/>
      <c r="BE4" s="115"/>
      <c r="BF4" s="115"/>
      <c r="BG4" s="115"/>
      <c r="BH4" s="115"/>
      <c r="BI4" s="115"/>
      <c r="BJ4" s="115"/>
      <c r="BK4" s="116"/>
      <c r="BL4" s="23"/>
      <c r="BM4" s="85"/>
      <c r="BN4" s="167"/>
    </row>
    <row r="5" spans="1:66" ht="12.75">
      <c r="A5" s="114" t="s">
        <v>11</v>
      </c>
      <c r="B5" s="116"/>
      <c r="C5" s="136"/>
      <c r="D5" s="137"/>
      <c r="E5" s="138"/>
      <c r="F5" s="114" t="s">
        <v>12</v>
      </c>
      <c r="G5" s="115"/>
      <c r="H5" s="115"/>
      <c r="I5" s="115"/>
      <c r="J5" s="115"/>
      <c r="K5" s="115"/>
      <c r="L5" s="115"/>
      <c r="M5" s="115"/>
      <c r="N5" s="116"/>
      <c r="O5" s="111">
        <f>Instellingen!B5</f>
        <v>99</v>
      </c>
      <c r="P5" s="112"/>
      <c r="Q5" s="112"/>
      <c r="R5" s="112"/>
      <c r="S5" s="112"/>
      <c r="T5" s="112"/>
      <c r="U5" s="112"/>
      <c r="V5" s="113"/>
      <c r="W5" s="163"/>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5"/>
      <c r="BC5" s="114"/>
      <c r="BD5" s="115"/>
      <c r="BE5" s="115"/>
      <c r="BF5" s="115"/>
      <c r="BG5" s="115"/>
      <c r="BH5" s="115"/>
      <c r="BI5" s="115"/>
      <c r="BJ5" s="115"/>
      <c r="BK5" s="116"/>
      <c r="BL5" s="23"/>
      <c r="BM5" s="85"/>
      <c r="BN5" s="167"/>
    </row>
    <row r="6" spans="1:66" ht="12.75" customHeight="1">
      <c r="A6" s="152"/>
      <c r="B6" s="153"/>
      <c r="C6" s="153"/>
      <c r="D6" s="153"/>
      <c r="E6" s="154"/>
      <c r="F6" s="67" t="s">
        <v>14</v>
      </c>
      <c r="G6" s="121" t="str">
        <f>Instellingen!B36</f>
        <v>Brummen</v>
      </c>
      <c r="H6" s="122"/>
      <c r="I6" s="122"/>
      <c r="J6" s="122"/>
      <c r="K6" s="122"/>
      <c r="L6" s="122"/>
      <c r="M6" s="122"/>
      <c r="N6" s="123"/>
      <c r="O6" s="124">
        <f>Instellingen!B37</f>
        <v>0</v>
      </c>
      <c r="P6" s="125"/>
      <c r="Q6" s="125"/>
      <c r="R6" s="125"/>
      <c r="S6" s="125"/>
      <c r="T6" s="125"/>
      <c r="U6" s="125"/>
      <c r="V6" s="126"/>
      <c r="W6" s="127">
        <f>Instellingen!B38</f>
        <v>0</v>
      </c>
      <c r="X6" s="128"/>
      <c r="Y6" s="128"/>
      <c r="Z6" s="128"/>
      <c r="AA6" s="128"/>
      <c r="AB6" s="128"/>
      <c r="AC6" s="128"/>
      <c r="AD6" s="129"/>
      <c r="AE6" s="124">
        <f>Instellingen!B39</f>
        <v>0</v>
      </c>
      <c r="AF6" s="125"/>
      <c r="AG6" s="125"/>
      <c r="AH6" s="125"/>
      <c r="AI6" s="125"/>
      <c r="AJ6" s="125"/>
      <c r="AK6" s="125"/>
      <c r="AL6" s="126"/>
      <c r="AM6" s="127">
        <f>Instellingen!B40</f>
        <v>0</v>
      </c>
      <c r="AN6" s="128"/>
      <c r="AO6" s="128"/>
      <c r="AP6" s="128"/>
      <c r="AQ6" s="128"/>
      <c r="AR6" s="128"/>
      <c r="AS6" s="128"/>
      <c r="AT6" s="129"/>
      <c r="AU6" s="124">
        <f>Instellingen!B41</f>
        <v>0</v>
      </c>
      <c r="AV6" s="125"/>
      <c r="AW6" s="125"/>
      <c r="AX6" s="125"/>
      <c r="AY6" s="125"/>
      <c r="AZ6" s="125"/>
      <c r="BA6" s="125"/>
      <c r="BB6" s="126"/>
      <c r="BC6" s="114" t="s">
        <v>34</v>
      </c>
      <c r="BD6" s="115"/>
      <c r="BE6" s="115"/>
      <c r="BF6" s="115"/>
      <c r="BG6" s="115"/>
      <c r="BH6" s="116"/>
      <c r="BI6" s="101"/>
      <c r="BJ6" s="102"/>
      <c r="BK6" s="103"/>
      <c r="BL6" s="83"/>
      <c r="BM6" s="85"/>
      <c r="BN6" s="167"/>
    </row>
    <row r="7" spans="1:66" ht="12.75" customHeight="1">
      <c r="A7" s="155"/>
      <c r="B7" s="155"/>
      <c r="C7" s="155"/>
      <c r="D7" s="155"/>
      <c r="E7" s="156"/>
      <c r="F7" s="67" t="s">
        <v>15</v>
      </c>
      <c r="G7" s="130" t="str">
        <f>Instellingen!C36</f>
        <v>4 t/m 7 november 2021</v>
      </c>
      <c r="H7" s="122"/>
      <c r="I7" s="122"/>
      <c r="J7" s="122"/>
      <c r="K7" s="122"/>
      <c r="L7" s="122"/>
      <c r="M7" s="122"/>
      <c r="N7" s="123"/>
      <c r="O7" s="124" t="str">
        <f>Instellingen!C37</f>
        <v> </v>
      </c>
      <c r="P7" s="125"/>
      <c r="Q7" s="125"/>
      <c r="R7" s="125"/>
      <c r="S7" s="125"/>
      <c r="T7" s="125"/>
      <c r="U7" s="125"/>
      <c r="V7" s="126"/>
      <c r="W7" s="127" t="str">
        <f>Instellingen!C38</f>
        <v> </v>
      </c>
      <c r="X7" s="128"/>
      <c r="Y7" s="128"/>
      <c r="Z7" s="128"/>
      <c r="AA7" s="128"/>
      <c r="AB7" s="128"/>
      <c r="AC7" s="128"/>
      <c r="AD7" s="129"/>
      <c r="AE7" s="124" t="str">
        <f>Instellingen!C39</f>
        <v> </v>
      </c>
      <c r="AF7" s="125"/>
      <c r="AG7" s="125"/>
      <c r="AH7" s="125"/>
      <c r="AI7" s="125"/>
      <c r="AJ7" s="125"/>
      <c r="AK7" s="125"/>
      <c r="AL7" s="126"/>
      <c r="AM7" s="127" t="str">
        <f>Instellingen!C40</f>
        <v> </v>
      </c>
      <c r="AN7" s="128"/>
      <c r="AO7" s="128"/>
      <c r="AP7" s="128"/>
      <c r="AQ7" s="128"/>
      <c r="AR7" s="128"/>
      <c r="AS7" s="128"/>
      <c r="AT7" s="129"/>
      <c r="AU7" s="124" t="str">
        <f>Instellingen!C41</f>
        <v> </v>
      </c>
      <c r="AV7" s="125"/>
      <c r="AW7" s="125"/>
      <c r="AX7" s="125"/>
      <c r="AY7" s="125"/>
      <c r="AZ7" s="125"/>
      <c r="BA7" s="125"/>
      <c r="BB7" s="126"/>
      <c r="BC7" s="78" t="s">
        <v>71</v>
      </c>
      <c r="BD7" s="5" t="s">
        <v>71</v>
      </c>
      <c r="BE7" s="11" t="s">
        <v>69</v>
      </c>
      <c r="BF7" s="11" t="s">
        <v>69</v>
      </c>
      <c r="BG7" s="11" t="s">
        <v>69</v>
      </c>
      <c r="BH7" s="11" t="s">
        <v>69</v>
      </c>
      <c r="BI7" s="38" t="s">
        <v>70</v>
      </c>
      <c r="BJ7" s="36" t="s">
        <v>70</v>
      </c>
      <c r="BK7" s="13"/>
      <c r="BL7" s="5"/>
      <c r="BM7" s="86"/>
      <c r="BN7" s="168"/>
    </row>
    <row r="8" spans="1:66" ht="25.5" customHeight="1">
      <c r="A8" s="2" t="s">
        <v>19</v>
      </c>
      <c r="B8" s="2" t="s">
        <v>7</v>
      </c>
      <c r="C8" s="2" t="s">
        <v>0</v>
      </c>
      <c r="D8" s="2" t="s">
        <v>1</v>
      </c>
      <c r="E8" s="2" t="s">
        <v>101</v>
      </c>
      <c r="F8" s="67" t="s">
        <v>3</v>
      </c>
      <c r="G8" s="8" t="s">
        <v>96</v>
      </c>
      <c r="H8" s="8" t="s">
        <v>38</v>
      </c>
      <c r="I8" s="8" t="s">
        <v>36</v>
      </c>
      <c r="J8" s="8" t="s">
        <v>37</v>
      </c>
      <c r="K8" s="8" t="s">
        <v>73</v>
      </c>
      <c r="L8" s="8" t="s">
        <v>74</v>
      </c>
      <c r="M8" s="2" t="s">
        <v>5</v>
      </c>
      <c r="N8" s="67" t="s">
        <v>16</v>
      </c>
      <c r="O8" s="8" t="s">
        <v>96</v>
      </c>
      <c r="P8" s="8" t="s">
        <v>38</v>
      </c>
      <c r="Q8" s="8" t="s">
        <v>36</v>
      </c>
      <c r="R8" s="8" t="s">
        <v>39</v>
      </c>
      <c r="S8" s="8" t="s">
        <v>73</v>
      </c>
      <c r="T8" s="8" t="s">
        <v>74</v>
      </c>
      <c r="U8" s="2" t="s">
        <v>5</v>
      </c>
      <c r="V8" s="67" t="s">
        <v>16</v>
      </c>
      <c r="W8" s="8" t="s">
        <v>96</v>
      </c>
      <c r="X8" s="8" t="s">
        <v>38</v>
      </c>
      <c r="Y8" s="8" t="s">
        <v>40</v>
      </c>
      <c r="Z8" s="8" t="s">
        <v>39</v>
      </c>
      <c r="AA8" s="8" t="s">
        <v>73</v>
      </c>
      <c r="AB8" s="8" t="s">
        <v>74</v>
      </c>
      <c r="AC8" s="2" t="s">
        <v>5</v>
      </c>
      <c r="AD8" s="67" t="s">
        <v>16</v>
      </c>
      <c r="AE8" s="8" t="s">
        <v>96</v>
      </c>
      <c r="AF8" s="8" t="s">
        <v>38</v>
      </c>
      <c r="AG8" s="8" t="s">
        <v>36</v>
      </c>
      <c r="AH8" s="8" t="s">
        <v>39</v>
      </c>
      <c r="AI8" s="8" t="s">
        <v>73</v>
      </c>
      <c r="AJ8" s="8" t="s">
        <v>74</v>
      </c>
      <c r="AK8" s="2" t="s">
        <v>5</v>
      </c>
      <c r="AL8" s="67" t="s">
        <v>16</v>
      </c>
      <c r="AM8" s="8" t="s">
        <v>96</v>
      </c>
      <c r="AN8" s="8" t="s">
        <v>38</v>
      </c>
      <c r="AO8" s="8" t="s">
        <v>36</v>
      </c>
      <c r="AP8" s="8" t="s">
        <v>39</v>
      </c>
      <c r="AQ8" s="8" t="s">
        <v>73</v>
      </c>
      <c r="AR8" s="8" t="s">
        <v>74</v>
      </c>
      <c r="AS8" s="2" t="s">
        <v>5</v>
      </c>
      <c r="AT8" s="67" t="s">
        <v>16</v>
      </c>
      <c r="AU8" s="8" t="s">
        <v>96</v>
      </c>
      <c r="AV8" s="8" t="s">
        <v>38</v>
      </c>
      <c r="AW8" s="8" t="s">
        <v>36</v>
      </c>
      <c r="AX8" s="8" t="s">
        <v>39</v>
      </c>
      <c r="AY8" s="8" t="s">
        <v>73</v>
      </c>
      <c r="AZ8" s="8" t="s">
        <v>74</v>
      </c>
      <c r="BA8" s="2" t="s">
        <v>5</v>
      </c>
      <c r="BB8" s="2" t="s">
        <v>16</v>
      </c>
      <c r="BC8" s="79" t="s">
        <v>23</v>
      </c>
      <c r="BD8" s="35" t="s">
        <v>4</v>
      </c>
      <c r="BE8" s="37" t="s">
        <v>23</v>
      </c>
      <c r="BF8" s="37" t="s">
        <v>23</v>
      </c>
      <c r="BG8" s="35" t="s">
        <v>4</v>
      </c>
      <c r="BH8" s="35" t="s">
        <v>4</v>
      </c>
      <c r="BI8" s="35" t="s">
        <v>23</v>
      </c>
      <c r="BJ8" s="35" t="s">
        <v>4</v>
      </c>
      <c r="BK8" s="35" t="s">
        <v>17</v>
      </c>
      <c r="BL8" s="35" t="s">
        <v>18</v>
      </c>
      <c r="BM8" s="35"/>
      <c r="BN8" s="2" t="s">
        <v>6</v>
      </c>
    </row>
  </sheetData>
  <sheetProtection sheet="1" objects="1" scenarios="1"/>
  <mergeCells count="32">
    <mergeCell ref="A1:BN1"/>
    <mergeCell ref="A3:B3"/>
    <mergeCell ref="C3:E3"/>
    <mergeCell ref="F3:N3"/>
    <mergeCell ref="O3:V3"/>
    <mergeCell ref="W3:BB5"/>
    <mergeCell ref="BC3:BK3"/>
    <mergeCell ref="BN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dataValidations count="14">
    <dataValidation type="whole" operator="lessThan" allowBlank="1" showInputMessage="1" showErrorMessage="1" error="De waarde is maximaal 500" sqref="H9:L65536 R9:T65536 AP9:AR65536 AX9:AZ65536 AA9:AB65536 AH9:AJ65536">
      <formula1>500</formula1>
    </dataValidation>
    <dataValidation type="whole" operator="lessThan" allowBlank="1" showInputMessage="1" showErrorMessage="1" error="De waarde is maximaal 200" sqref="BB2 AL2 AT2 AL8:AL65536 AT8:AT65536 BB8:BB65536 V8:V65536 N8:N65536 AD8:AD65536">
      <formula1>200</formula1>
    </dataValidation>
    <dataValidation operator="lessThan" allowBlank="1" showInputMessage="1" showErrorMessage="1" error="De waarde is maximaal 500" sqref="R8:T8 AA8:AB8 AI8:AJ8 AQ8:AR8 AY8:AZ8 H8:L8"/>
    <dataValidation type="whole" allowBlank="1" showInputMessage="1" showErrorMessage="1" sqref="BL3:BM3 O4">
      <formula1>1</formula1>
      <formula2>4</formula2>
    </dataValidation>
    <dataValidation type="whole" allowBlank="1" showInputMessage="1" showErrorMessage="1" sqref="BL4:BM4">
      <formula1>1</formula1>
      <formula2>2</formula2>
    </dataValidation>
    <dataValidation type="whole" operator="lessThan" allowBlank="1" showInputMessage="1" showErrorMessage="1" sqref="BL5:BM5">
      <formula1>9</formula1>
    </dataValidation>
    <dataValidation type="whole" operator="lessThan" allowBlank="1" showInputMessage="1" showErrorMessage="1" sqref="BL6:BM6">
      <formula1>340</formula1>
    </dataValidation>
    <dataValidation type="whole" operator="lessThanOrEqual" allowBlank="1" showInputMessage="1" showErrorMessage="1" sqref="X8:Z65536 X2:Z2 P2:Q2 P8:Q65536">
      <formula1>340</formula1>
    </dataValidation>
    <dataValidation type="whole" operator="lessThan" allowBlank="1" showInputMessage="1" showErrorMessage="1" sqref="U2 U8:U65536">
      <formula1>999</formula1>
    </dataValidation>
    <dataValidation type="whole" operator="lessThanOrEqual" allowBlank="1" showInputMessage="1" showErrorMessage="1" error="De waarde is maximaal 200" sqref="AN2:AO2 AV2:AW2 AF2:AG2 AN8:AO65536 AF8:AG65536 AV8:AW65536">
      <formula1>340</formula1>
    </dataValidation>
    <dataValidation type="whole" operator="lessThanOrEqual" allowBlank="1" showInputMessage="1" showErrorMessage="1" sqref="O5">
      <formula1>999</formula1>
    </dataValidation>
    <dataValidation type="whole" operator="lessThan" allowBlank="1" showInputMessage="1" showErrorMessage="1" sqref="O3">
      <formula1>99</formula1>
    </dataValidation>
    <dataValidation operator="lessThanOrEqual" allowBlank="1" showInputMessage="1" showErrorMessage="1" sqref="W1:W3 W8:W65536"/>
    <dataValidation operator="lessThanOrEqual" allowBlank="1" showInputMessage="1" showErrorMessage="1" error="De waarde is maximaal 200" sqref="AM1:AM2 AU1:AU2 AE1:AE2 AM8:AM65536 AE8:AE65536 AU8:AU65536"/>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14.xml><?xml version="1.0" encoding="utf-8"?>
<worksheet xmlns="http://schemas.openxmlformats.org/spreadsheetml/2006/main" xmlns:r="http://schemas.openxmlformats.org/officeDocument/2006/relationships">
  <sheetPr codeName="Blad7"/>
  <dimension ref="A1:K4"/>
  <sheetViews>
    <sheetView zoomScalePageLayoutView="0" workbookViewId="0" topLeftCell="A1">
      <pane ySplit="4" topLeftCell="A5" activePane="bottomLeft" state="frozen"/>
      <selection pane="topLeft" activeCell="C5" sqref="C5:E5"/>
      <selection pane="bottomLeft" activeCell="C5" sqref="C5:E5"/>
    </sheetView>
  </sheetViews>
  <sheetFormatPr defaultColWidth="9.140625" defaultRowHeight="12.75"/>
  <cols>
    <col min="1" max="1" width="6.8515625" style="1" bestFit="1" customWidth="1"/>
    <col min="2" max="2" width="10.00390625" style="1" customWidth="1"/>
    <col min="3" max="3" width="28.140625" style="1" customWidth="1"/>
    <col min="4" max="4" width="26.7109375" style="1" customWidth="1"/>
    <col min="5" max="5" width="7.8515625" style="1" bestFit="1" customWidth="1"/>
    <col min="6" max="6" width="4.140625" style="1" bestFit="1" customWidth="1"/>
    <col min="7" max="7" width="23.28125" style="1" customWidth="1"/>
    <col min="8" max="8" width="8.57421875" style="1" customWidth="1"/>
    <col min="9" max="9" width="7.8515625" style="19" customWidth="1"/>
    <col min="10" max="10" width="7.57421875" style="1" customWidth="1"/>
    <col min="11" max="11" width="13.421875" style="1" customWidth="1"/>
  </cols>
  <sheetData>
    <row r="1" spans="1:11" ht="12.75">
      <c r="A1" s="133" t="s">
        <v>44</v>
      </c>
      <c r="B1" s="134"/>
      <c r="C1" s="134"/>
      <c r="D1" s="134"/>
      <c r="E1" s="134"/>
      <c r="F1" s="134"/>
      <c r="G1" s="135"/>
      <c r="H1" s="114"/>
      <c r="I1" s="116"/>
      <c r="J1" s="20"/>
      <c r="K1" s="20"/>
    </row>
    <row r="2" spans="1:11" ht="12.75" hidden="1">
      <c r="A2" s="12"/>
      <c r="B2" s="12"/>
      <c r="C2" s="12"/>
      <c r="D2" s="12"/>
      <c r="E2" s="12"/>
      <c r="F2" s="12"/>
      <c r="G2" s="6" t="b">
        <v>0</v>
      </c>
      <c r="H2" s="6" t="b">
        <v>0</v>
      </c>
      <c r="I2" s="17"/>
      <c r="J2" s="12"/>
      <c r="K2" s="12"/>
    </row>
    <row r="3" spans="1:11" ht="25.5" customHeight="1">
      <c r="A3" s="7" t="s">
        <v>9</v>
      </c>
      <c r="B3" s="169" t="str">
        <f>Instellingen!B3</f>
        <v>Regio</v>
      </c>
      <c r="C3" s="170"/>
      <c r="D3" s="21"/>
      <c r="E3" s="171" t="s">
        <v>48</v>
      </c>
      <c r="F3" s="171"/>
      <c r="G3" s="14"/>
      <c r="H3" s="172" t="s">
        <v>49</v>
      </c>
      <c r="I3" s="173"/>
      <c r="J3" s="22"/>
      <c r="K3" s="16"/>
    </row>
    <row r="4" spans="1:11" ht="25.5">
      <c r="A4" s="3" t="s">
        <v>21</v>
      </c>
      <c r="B4" s="3" t="s">
        <v>7</v>
      </c>
      <c r="C4" s="3" t="s">
        <v>0</v>
      </c>
      <c r="D4" s="3" t="s">
        <v>1</v>
      </c>
      <c r="E4" s="3" t="s">
        <v>22</v>
      </c>
      <c r="F4" s="3" t="s">
        <v>24</v>
      </c>
      <c r="G4" s="3" t="s">
        <v>25</v>
      </c>
      <c r="H4" s="15" t="s">
        <v>45</v>
      </c>
      <c r="I4" s="18" t="s">
        <v>46</v>
      </c>
      <c r="J4" s="8" t="s">
        <v>47</v>
      </c>
      <c r="K4" s="3" t="s">
        <v>26</v>
      </c>
    </row>
  </sheetData>
  <sheetProtection/>
  <mergeCells count="5">
    <mergeCell ref="B3:C3"/>
    <mergeCell ref="E3:F3"/>
    <mergeCell ref="H3:I3"/>
    <mergeCell ref="A1:G1"/>
    <mergeCell ref="H1:I1"/>
  </mergeCells>
  <dataValidations count="1">
    <dataValidation type="whole" operator="lessThan" allowBlank="1" showInputMessage="1" showErrorMessage="1" sqref="J3">
      <formula1>99</formula1>
    </dataValidation>
  </dataValidations>
  <printOptions gridLines="1"/>
  <pageMargins left="0.1968503937007874" right="0.1968503937007874" top="0.984251968503937" bottom="0.984251968503937" header="0.5118110236220472" footer="0.5118110236220472"/>
  <pageSetup horizontalDpi="600" verticalDpi="600" orientation="landscape" paperSize="9" scale="95" r:id="rId2"/>
  <legacyDrawing r:id="rId1"/>
</worksheet>
</file>

<file path=xl/worksheets/sheet15.xml><?xml version="1.0" encoding="utf-8"?>
<worksheet xmlns="http://schemas.openxmlformats.org/spreadsheetml/2006/main" xmlns:r="http://schemas.openxmlformats.org/officeDocument/2006/relationships">
  <sheetPr codeName="Blad40"/>
  <dimension ref="A1:N8"/>
  <sheetViews>
    <sheetView zoomScalePageLayoutView="0" workbookViewId="0" topLeftCell="A1">
      <pane ySplit="8" topLeftCell="A9" activePane="bottomLeft" state="frozen"/>
      <selection pane="topLeft" activeCell="C5" sqref="C5:E5"/>
      <selection pane="bottomLeft" activeCell="A9" sqref="A9:IV9"/>
    </sheetView>
  </sheetViews>
  <sheetFormatPr defaultColWidth="9.140625" defaultRowHeight="12.75"/>
  <cols>
    <col min="1" max="1" width="5.7109375" style="6" customWidth="1"/>
    <col min="2" max="2" width="10.7109375" style="6" customWidth="1"/>
    <col min="3" max="3" width="27.7109375" style="6" customWidth="1"/>
    <col min="4" max="4" width="25.7109375" style="6" customWidth="1"/>
    <col min="5" max="5" width="28.7109375" style="6" customWidth="1"/>
    <col min="6" max="6" width="3.7109375" style="6" customWidth="1"/>
    <col min="7" max="7" width="9.28125" style="6" customWidth="1"/>
    <col min="8" max="8" width="4.7109375" style="6" customWidth="1"/>
    <col min="9" max="9" width="21.7109375" style="6" customWidth="1"/>
    <col min="10" max="14" width="4.7109375" style="6" customWidth="1"/>
    <col min="15" max="15" width="4.00390625" style="0" customWidth="1"/>
  </cols>
  <sheetData>
    <row r="1" spans="1:14" s="40" customFormat="1" ht="12.75">
      <c r="A1" s="133" t="s">
        <v>92</v>
      </c>
      <c r="B1" s="134"/>
      <c r="C1" s="134"/>
      <c r="D1" s="134"/>
      <c r="E1" s="134"/>
      <c r="F1" s="134"/>
      <c r="G1" s="134"/>
      <c r="H1" s="134"/>
      <c r="I1" s="134"/>
      <c r="J1" s="134"/>
      <c r="K1" s="134"/>
      <c r="L1" s="134"/>
      <c r="M1" s="46"/>
      <c r="N1" s="50"/>
    </row>
    <row r="2" spans="1:14" s="40" customFormat="1" ht="12.75" customHeight="1" hidden="1">
      <c r="A2" s="56"/>
      <c r="B2" s="57"/>
      <c r="C2" s="57">
        <v>48</v>
      </c>
      <c r="D2" s="10">
        <f>FLOOR((C2+3)/4,1)</f>
        <v>12</v>
      </c>
      <c r="E2" s="57"/>
      <c r="F2" s="57"/>
      <c r="G2" s="57"/>
      <c r="H2" s="57">
        <v>192</v>
      </c>
      <c r="I2" s="51">
        <v>190</v>
      </c>
      <c r="J2" s="51">
        <f>H2+I2</f>
        <v>382</v>
      </c>
      <c r="K2" s="51"/>
      <c r="L2" s="51"/>
      <c r="M2" s="51"/>
      <c r="N2" s="52"/>
    </row>
    <row r="3" spans="1:14" s="40" customFormat="1" ht="12.75">
      <c r="A3" s="44" t="s">
        <v>9</v>
      </c>
      <c r="B3" s="45"/>
      <c r="C3" s="136" t="str">
        <f>Instellingen!B3</f>
        <v>Regio</v>
      </c>
      <c r="D3" s="138"/>
      <c r="E3" s="114" t="s">
        <v>88</v>
      </c>
      <c r="F3" s="115"/>
      <c r="G3" s="116"/>
      <c r="H3" s="139">
        <v>1</v>
      </c>
      <c r="I3" s="140"/>
      <c r="J3" s="140"/>
      <c r="K3" s="140"/>
      <c r="L3" s="140"/>
      <c r="M3" s="140"/>
      <c r="N3" s="141"/>
    </row>
    <row r="4" spans="1:14" s="40" customFormat="1" ht="12.75" hidden="1">
      <c r="A4" s="42"/>
      <c r="B4" s="43"/>
      <c r="C4" s="47"/>
      <c r="D4" s="48"/>
      <c r="E4" s="48"/>
      <c r="F4" s="49"/>
      <c r="G4" s="59"/>
      <c r="H4" s="60"/>
      <c r="I4" s="60"/>
      <c r="J4" s="60"/>
      <c r="K4" s="60"/>
      <c r="L4" s="60"/>
      <c r="M4" s="65"/>
      <c r="N4" s="58"/>
    </row>
    <row r="5" spans="1:14" s="40" customFormat="1" ht="12.75" hidden="1">
      <c r="A5" s="61"/>
      <c r="B5" s="62"/>
      <c r="C5" s="53"/>
      <c r="D5" s="54"/>
      <c r="E5" s="54"/>
      <c r="F5" s="55"/>
      <c r="G5" s="61"/>
      <c r="H5" s="63"/>
      <c r="I5" s="63"/>
      <c r="J5" s="63"/>
      <c r="K5" s="63"/>
      <c r="L5" s="63"/>
      <c r="M5" s="65"/>
      <c r="N5" s="58"/>
    </row>
    <row r="6" spans="1:14" s="40" customFormat="1" ht="12.75" customHeight="1">
      <c r="A6" s="174" t="s">
        <v>305</v>
      </c>
      <c r="B6" s="175"/>
      <c r="C6" s="175"/>
      <c r="D6" s="175"/>
      <c r="E6" s="175"/>
      <c r="F6" s="175"/>
      <c r="G6" s="175"/>
      <c r="H6" s="175"/>
      <c r="I6" s="175"/>
      <c r="J6" s="175"/>
      <c r="K6" s="175"/>
      <c r="L6" s="175"/>
      <c r="M6" s="175"/>
      <c r="N6" s="176"/>
    </row>
    <row r="7" spans="1:14" s="40" customFormat="1" ht="12.75" customHeight="1">
      <c r="A7" s="177"/>
      <c r="B7" s="178"/>
      <c r="C7" s="178"/>
      <c r="D7" s="178"/>
      <c r="E7" s="178"/>
      <c r="F7" s="178"/>
      <c r="G7" s="178"/>
      <c r="H7" s="178"/>
      <c r="I7" s="178"/>
      <c r="J7" s="178"/>
      <c r="K7" s="178"/>
      <c r="L7" s="178"/>
      <c r="M7" s="178"/>
      <c r="N7" s="179"/>
    </row>
    <row r="8" spans="1:14" ht="25.5" customHeight="1">
      <c r="A8" s="2" t="s">
        <v>19</v>
      </c>
      <c r="B8" s="2" t="s">
        <v>7</v>
      </c>
      <c r="C8" s="2" t="s">
        <v>0</v>
      </c>
      <c r="D8" s="2" t="s">
        <v>1</v>
      </c>
      <c r="E8" s="2" t="s">
        <v>90</v>
      </c>
      <c r="F8" s="2" t="s">
        <v>2</v>
      </c>
      <c r="G8" s="2" t="s">
        <v>3</v>
      </c>
      <c r="H8" s="8" t="s">
        <v>38</v>
      </c>
      <c r="I8" s="8" t="s">
        <v>36</v>
      </c>
      <c r="J8" s="8" t="s">
        <v>37</v>
      </c>
      <c r="K8" s="8" t="s">
        <v>73</v>
      </c>
      <c r="L8" s="8" t="s">
        <v>74</v>
      </c>
      <c r="M8" s="2" t="s">
        <v>89</v>
      </c>
      <c r="N8" s="64" t="s">
        <v>6</v>
      </c>
    </row>
  </sheetData>
  <sheetProtection/>
  <mergeCells count="5">
    <mergeCell ref="A1:L1"/>
    <mergeCell ref="A6:N7"/>
    <mergeCell ref="H3:N3"/>
    <mergeCell ref="C3:D3"/>
    <mergeCell ref="E3:G3"/>
  </mergeCells>
  <dataValidations count="3">
    <dataValidation operator="lessThan" allowBlank="1" showInputMessage="1" showErrorMessage="1" error="De waarde is maximaal 500" sqref="H8:I8"/>
    <dataValidation type="whole" allowBlank="1" showInputMessage="1" showErrorMessage="1" prompt="Hier wordt bedoeld van welke wedstrijd of proef de winnaars moeten worden opgebouwd voor onder andere de prijsuitreiking." error="Het minimum is 1 en het maximum is 6" sqref="H3:N3">
      <formula1>1</formula1>
      <formula2>6</formula2>
    </dataValidation>
    <dataValidation type="whole" operator="lessThan" allowBlank="1" showInputMessage="1" showErrorMessage="1" error="De waarde is maximaal 500" sqref="H9:I62763">
      <formula1>500</formula1>
    </dataValidation>
  </dataValidations>
  <printOptions gridLines="1"/>
  <pageMargins left="0.1968503937007874" right="0" top="0.984251968503937" bottom="0.984251968503937" header="0.5118110236220472" footer="0.5118110236220472"/>
  <pageSetup horizontalDpi="600" verticalDpi="600" orientation="portrait" paperSize="9" scale="95" r:id="rId2"/>
  <legacyDrawing r:id="rId1"/>
</worksheet>
</file>

<file path=xl/worksheets/sheet16.xml><?xml version="1.0" encoding="utf-8"?>
<worksheet xmlns="http://schemas.openxmlformats.org/spreadsheetml/2006/main" xmlns:r="http://schemas.openxmlformats.org/officeDocument/2006/relationships">
  <sheetPr codeName="Blad8">
    <pageSetUpPr fitToPage="1"/>
  </sheetPr>
  <dimension ref="A1:C41"/>
  <sheetViews>
    <sheetView zoomScale="90" zoomScaleNormal="90" zoomScalePageLayoutView="0" workbookViewId="0" topLeftCell="A1">
      <pane ySplit="2" topLeftCell="A3" activePane="bottomLeft" state="frozen"/>
      <selection pane="topLeft" activeCell="C5" sqref="C5:E5"/>
      <selection pane="bottomLeft" activeCell="C37" sqref="C37"/>
    </sheetView>
  </sheetViews>
  <sheetFormatPr defaultColWidth="9.140625" defaultRowHeight="12.75"/>
  <cols>
    <col min="1" max="1" width="39.140625" style="4" bestFit="1" customWidth="1"/>
    <col min="2" max="2" width="37.140625" style="1" customWidth="1"/>
    <col min="3" max="3" width="46.57421875" style="0" bestFit="1" customWidth="1"/>
  </cols>
  <sheetData>
    <row r="1" spans="1:3" ht="12.75">
      <c r="A1" s="29"/>
      <c r="B1" s="24" t="s">
        <v>65</v>
      </c>
      <c r="C1" s="24" t="s">
        <v>26</v>
      </c>
    </row>
    <row r="2" spans="1:3" ht="12.75">
      <c r="A2" s="25" t="s">
        <v>54</v>
      </c>
      <c r="B2" s="3"/>
      <c r="C2" s="3"/>
    </row>
    <row r="3" spans="1:3" s="31" customFormat="1" ht="12.75">
      <c r="A3" s="32" t="s">
        <v>68</v>
      </c>
      <c r="B3" s="33" t="s">
        <v>91</v>
      </c>
      <c r="C3" s="30"/>
    </row>
    <row r="4" spans="1:3" ht="12.75">
      <c r="A4" s="26" t="s">
        <v>55</v>
      </c>
      <c r="B4" s="27">
        <v>1</v>
      </c>
      <c r="C4" s="28" t="s">
        <v>53</v>
      </c>
    </row>
    <row r="5" spans="1:3" ht="12.75">
      <c r="A5" s="26" t="s">
        <v>12</v>
      </c>
      <c r="B5" s="27">
        <v>99</v>
      </c>
      <c r="C5" s="28"/>
    </row>
    <row r="6" spans="1:3" ht="12.75">
      <c r="A6" s="26" t="s">
        <v>56</v>
      </c>
      <c r="B6" s="27">
        <v>3</v>
      </c>
      <c r="C6" s="28"/>
    </row>
    <row r="7" spans="1:3" ht="12.75">
      <c r="A7" s="26" t="s">
        <v>72</v>
      </c>
      <c r="B7" s="27">
        <v>1</v>
      </c>
      <c r="C7" s="28"/>
    </row>
    <row r="8" spans="1:3" ht="12.75">
      <c r="A8" s="30" t="s">
        <v>42</v>
      </c>
      <c r="B8" s="27">
        <v>1</v>
      </c>
      <c r="C8" s="28"/>
    </row>
    <row r="9" spans="1:3" ht="12.75">
      <c r="A9" s="30" t="s">
        <v>75</v>
      </c>
      <c r="B9" s="27">
        <v>1</v>
      </c>
      <c r="C9" s="28" t="s">
        <v>76</v>
      </c>
    </row>
    <row r="10" spans="1:3" ht="12.75">
      <c r="A10" s="88" t="s">
        <v>93</v>
      </c>
      <c r="B10" s="27">
        <v>90</v>
      </c>
      <c r="C10" s="28" t="s">
        <v>94</v>
      </c>
    </row>
    <row r="11" spans="1:3" ht="12.75">
      <c r="A11" s="89" t="s">
        <v>113</v>
      </c>
      <c r="B11" s="27" t="s">
        <v>114</v>
      </c>
      <c r="C11" s="28"/>
    </row>
    <row r="12" spans="1:3" ht="12.75" hidden="1">
      <c r="A12" s="30"/>
      <c r="B12" s="27"/>
      <c r="C12" s="28"/>
    </row>
    <row r="13" spans="1:3" ht="12.75">
      <c r="A13" s="30" t="s">
        <v>99</v>
      </c>
      <c r="B13" s="27"/>
      <c r="C13" s="87" t="s">
        <v>100</v>
      </c>
    </row>
    <row r="14" spans="1:3" ht="12.75" hidden="1">
      <c r="A14" s="30" t="s">
        <v>107</v>
      </c>
      <c r="B14" s="27" t="s">
        <v>109</v>
      </c>
      <c r="C14" s="28"/>
    </row>
    <row r="15" spans="1:3" ht="12.75" hidden="1">
      <c r="A15" s="30" t="s">
        <v>105</v>
      </c>
      <c r="B15" s="27" t="s">
        <v>109</v>
      </c>
      <c r="C15" s="28"/>
    </row>
    <row r="16" spans="1:3" ht="12.75" hidden="1">
      <c r="A16" s="30"/>
      <c r="B16" s="26"/>
      <c r="C16" s="28"/>
    </row>
    <row r="17" spans="1:3" ht="12.75">
      <c r="A17" s="30" t="s">
        <v>108</v>
      </c>
      <c r="B17" s="27" t="s">
        <v>109</v>
      </c>
      <c r="C17" s="28"/>
    </row>
    <row r="18" spans="1:3" ht="12.75">
      <c r="A18" s="30" t="s">
        <v>106</v>
      </c>
      <c r="B18" s="27" t="s">
        <v>109</v>
      </c>
      <c r="C18" s="28"/>
    </row>
    <row r="19" ht="12.75">
      <c r="B19" s="4"/>
    </row>
    <row r="20" ht="12.75" hidden="1">
      <c r="B20" s="4"/>
    </row>
    <row r="21" ht="12.75" hidden="1">
      <c r="B21" s="4"/>
    </row>
    <row r="22" ht="12.75" hidden="1">
      <c r="B22" s="4"/>
    </row>
    <row r="23" spans="1:3" ht="38.25">
      <c r="A23" s="24" t="s">
        <v>95</v>
      </c>
      <c r="B23" s="3"/>
      <c r="C23" s="8" t="s">
        <v>63</v>
      </c>
    </row>
    <row r="24" spans="1:3" ht="12.75" hidden="1">
      <c r="A24" s="26" t="s">
        <v>57</v>
      </c>
      <c r="B24" s="26">
        <v>1</v>
      </c>
      <c r="C24" s="28" t="s">
        <v>64</v>
      </c>
    </row>
    <row r="25" spans="1:3" ht="12.75">
      <c r="A25" s="26" t="s">
        <v>77</v>
      </c>
      <c r="B25" s="27">
        <v>2</v>
      </c>
      <c r="C25" s="28"/>
    </row>
    <row r="26" spans="1:3" ht="12.75">
      <c r="A26" s="26" t="s">
        <v>78</v>
      </c>
      <c r="B26" s="27">
        <v>3</v>
      </c>
      <c r="C26" s="28"/>
    </row>
    <row r="27" spans="1:3" ht="12.75">
      <c r="A27" s="26" t="s">
        <v>58</v>
      </c>
      <c r="B27" s="27">
        <v>4</v>
      </c>
      <c r="C27" s="28"/>
    </row>
    <row r="28" spans="1:3" ht="12.75">
      <c r="A28" s="26" t="s">
        <v>59</v>
      </c>
      <c r="B28" s="27">
        <v>5</v>
      </c>
      <c r="C28" s="28"/>
    </row>
    <row r="29" spans="1:3" ht="12.75">
      <c r="A29" s="26" t="s">
        <v>60</v>
      </c>
      <c r="B29" s="27">
        <v>6</v>
      </c>
      <c r="C29" s="28"/>
    </row>
    <row r="30" spans="1:3" ht="12.75">
      <c r="A30" s="26" t="s">
        <v>61</v>
      </c>
      <c r="B30" s="27">
        <v>7</v>
      </c>
      <c r="C30" s="28"/>
    </row>
    <row r="31" spans="1:3" ht="12.75">
      <c r="A31" s="26" t="s">
        <v>62</v>
      </c>
      <c r="B31" s="27"/>
      <c r="C31" s="28"/>
    </row>
    <row r="32" spans="1:3" ht="12.75">
      <c r="A32" s="26" t="s">
        <v>66</v>
      </c>
      <c r="B32" s="27"/>
      <c r="C32" s="28"/>
    </row>
    <row r="33" spans="1:3" ht="12.75">
      <c r="A33" s="26" t="s">
        <v>67</v>
      </c>
      <c r="B33" s="27"/>
      <c r="C33" s="28"/>
    </row>
    <row r="34" spans="2:3" ht="12.75">
      <c r="B34" s="4"/>
      <c r="C34" s="4"/>
    </row>
    <row r="35" spans="1:3" ht="12.75">
      <c r="A35" s="24" t="s">
        <v>79</v>
      </c>
      <c r="B35" s="24" t="s">
        <v>80</v>
      </c>
      <c r="C35" s="24" t="s">
        <v>81</v>
      </c>
    </row>
    <row r="36" spans="1:3" ht="12.75">
      <c r="A36" s="26" t="s">
        <v>82</v>
      </c>
      <c r="B36" s="92" t="s">
        <v>384</v>
      </c>
      <c r="C36" s="110" t="s">
        <v>385</v>
      </c>
    </row>
    <row r="37" spans="1:3" ht="12.75">
      <c r="A37" s="26" t="s">
        <v>83</v>
      </c>
      <c r="B37" s="92"/>
      <c r="C37" s="41" t="s">
        <v>97</v>
      </c>
    </row>
    <row r="38" spans="1:3" ht="12.75">
      <c r="A38" s="30" t="s">
        <v>84</v>
      </c>
      <c r="B38" s="92"/>
      <c r="C38" s="41" t="s">
        <v>97</v>
      </c>
    </row>
    <row r="39" spans="1:3" ht="12.75">
      <c r="A39" s="30" t="s">
        <v>85</v>
      </c>
      <c r="B39" s="92"/>
      <c r="C39" s="41" t="s">
        <v>97</v>
      </c>
    </row>
    <row r="40" spans="1:3" ht="12.75">
      <c r="A40" s="30" t="s">
        <v>86</v>
      </c>
      <c r="B40" s="92"/>
      <c r="C40" s="41" t="s">
        <v>97</v>
      </c>
    </row>
    <row r="41" spans="1:3" ht="12.75">
      <c r="A41" s="30" t="s">
        <v>87</v>
      </c>
      <c r="B41" s="92"/>
      <c r="C41" s="41" t="s">
        <v>97</v>
      </c>
    </row>
  </sheetData>
  <sheetProtection password="C736" sheet="1" objects="1" scenarios="1"/>
  <dataValidations count="13">
    <dataValidation type="whole" allowBlank="1" showInputMessage="1" showErrorMessage="1" sqref="B16">
      <formula1>1</formula1>
      <formula2>2</formula2>
    </dataValidation>
    <dataValidation type="whole" showInputMessage="1" showErrorMessage="1" error="Er moet een waarde ingevoerd worden tussen 1 t/m 6." sqref="B6">
      <formula1>1</formula1>
      <formula2>6</formula2>
    </dataValidation>
    <dataValidation type="whole" allowBlank="1" showInputMessage="1" showErrorMessage="1" sqref="B19:B21">
      <formula1>2</formula1>
      <formula2>3</formula2>
    </dataValidation>
    <dataValidation type="whole" showInputMessage="1" showErrorMessage="1" error="Er moet een waarde ingevoerd worden." sqref="B5">
      <formula1>1</formula1>
      <formula2>999</formula2>
    </dataValidation>
    <dataValidation type="whole" showInputMessage="1" showErrorMessage="1" error="Er moet een waarde ingevoerd worden." sqref="B8 B4">
      <formula1>1</formula1>
      <formula2>2</formula2>
    </dataValidation>
    <dataValidation type="whole" showInputMessage="1" showErrorMessage="1" error="De waarde kan zijn 0 of 1." sqref="B7">
      <formula1>0</formula1>
      <formula2>2</formula2>
    </dataValidation>
    <dataValidation type="textLength" showInputMessage="1" showErrorMessage="1" error="Er moet een tekst worden ingevoerd." sqref="B3">
      <formula1>1</formula1>
      <formula2>60</formula2>
    </dataValidation>
    <dataValidation type="whole" allowBlank="1" showInputMessage="1" showErrorMessage="1" sqref="B9">
      <formula1>0</formula1>
      <formula2>1</formula2>
    </dataValidation>
    <dataValidation type="whole" allowBlank="1" showInputMessage="1" showErrorMessage="1" error="De minimale waarde is 2 de maximale is 10" sqref="B25:B33">
      <formula1>2</formula1>
      <formula2>10</formula2>
    </dataValidation>
    <dataValidation type="whole" allowBlank="1" showInputMessage="1" showErrorMessage="1" error="Er moet een waarde ingevoerd worden van 1 t/m 999 of blanko." sqref="B10 B12">
      <formula1>1</formula1>
      <formula2>999</formula2>
    </dataValidation>
    <dataValidation type="list" allowBlank="1" showInputMessage="1" showErrorMessage="1" sqref="B13">
      <formula1>"Aanmelden,Afmelden"</formula1>
    </dataValidation>
    <dataValidation type="list" allowBlank="1" showInputMessage="1" showErrorMessage="1" prompt="Bij de keuze punten van de proef wordt automatisch de plaatsing berekend. De keuze voor plaatsing worden de jury punten niet meegenomen en bij keuze voor beide het gem. perc. van alle jury's genomen en de plaatsing niet berekend. " error="Er moet een waarde ingevoerd worden van 2 t/m 6 of blanko." sqref="B11">
      <formula1>"1: Punten van de proef, 2: Plaatsing,3: Percentage en plaatsing"</formula1>
    </dataValidation>
    <dataValidation type="list" allowBlank="1" showInputMessage="1" showErrorMessage="1" sqref="B17:B18 B14:B15">
      <formula1>"Ja,Nee"</formula1>
    </dataValidation>
  </dataValidations>
  <printOptions gridLines="1"/>
  <pageMargins left="0.3937007874015748" right="0.3937007874015748" top="0.984251968503937" bottom="0.984251968503937" header="0.5118110236220472" footer="0.5118110236220472"/>
  <pageSetup fitToHeight="1" fitToWidth="1" horizontalDpi="600" verticalDpi="600" orientation="landscape" paperSize="9" r:id="rId2"/>
  <legacyDrawing r:id="rId1"/>
</worksheet>
</file>

<file path=xl/worksheets/sheet17.xml><?xml version="1.0" encoding="utf-8"?>
<worksheet xmlns="http://schemas.openxmlformats.org/spreadsheetml/2006/main" xmlns:r="http://schemas.openxmlformats.org/officeDocument/2006/relationships">
  <sheetPr codeName="Blad1">
    <pageSetUpPr fitToPage="1"/>
  </sheetPr>
  <dimension ref="A1:J22"/>
  <sheetViews>
    <sheetView zoomScalePageLayoutView="0" workbookViewId="0" topLeftCell="A1">
      <pane ySplit="4" topLeftCell="A5" activePane="bottomLeft" state="frozen"/>
      <selection pane="topLeft" activeCell="C5" sqref="C5:E5"/>
      <selection pane="bottomLeft" activeCell="A5" sqref="A5"/>
    </sheetView>
  </sheetViews>
  <sheetFormatPr defaultColWidth="9.140625" defaultRowHeight="12.75"/>
  <cols>
    <col min="1" max="1" width="8.00390625" style="1" customWidth="1"/>
    <col min="2" max="2" width="10.00390625" style="1" customWidth="1"/>
    <col min="3" max="3" width="28.140625" style="1" customWidth="1"/>
    <col min="4" max="4" width="31.28125" style="1" customWidth="1"/>
    <col min="5" max="5" width="6.7109375" style="1" bestFit="1" customWidth="1"/>
    <col min="6" max="6" width="4.140625" style="1" bestFit="1" customWidth="1"/>
    <col min="7" max="7" width="23.28125" style="1" customWidth="1"/>
    <col min="8" max="8" width="30.421875" style="1" customWidth="1"/>
    <col min="9" max="10" width="0" style="0" hidden="1" customWidth="1"/>
  </cols>
  <sheetData>
    <row r="1" spans="1:10" ht="12.75">
      <c r="A1" s="182" t="s">
        <v>20</v>
      </c>
      <c r="B1" s="183"/>
      <c r="C1" s="183"/>
      <c r="D1" s="183"/>
      <c r="E1" s="183"/>
      <c r="F1" s="183"/>
      <c r="G1" s="183"/>
      <c r="H1" s="184"/>
      <c r="I1" s="107"/>
      <c r="J1" s="107"/>
    </row>
    <row r="2" spans="1:10" ht="12.75" hidden="1">
      <c r="A2" s="6"/>
      <c r="B2" s="6"/>
      <c r="C2" s="6"/>
      <c r="D2" s="6"/>
      <c r="E2" s="6"/>
      <c r="F2" s="6"/>
      <c r="G2" s="6"/>
      <c r="H2" s="6"/>
      <c r="I2" s="108"/>
      <c r="J2" s="108"/>
    </row>
    <row r="3" spans="1:8" ht="25.5" customHeight="1">
      <c r="A3" s="7" t="s">
        <v>9</v>
      </c>
      <c r="B3" s="180" t="str">
        <f>Instellingen!B3</f>
        <v>Regio</v>
      </c>
      <c r="C3" s="181"/>
      <c r="D3" s="181"/>
      <c r="E3" s="185" t="s">
        <v>112</v>
      </c>
      <c r="F3" s="185"/>
      <c r="G3" s="106" t="s">
        <v>34</v>
      </c>
      <c r="H3" s="105"/>
    </row>
    <row r="4" spans="1:10" ht="12.75">
      <c r="A4" s="3" t="s">
        <v>21</v>
      </c>
      <c r="B4" s="3" t="s">
        <v>7</v>
      </c>
      <c r="C4" s="109" t="s">
        <v>115</v>
      </c>
      <c r="D4" s="3" t="s">
        <v>1</v>
      </c>
      <c r="E4" s="3" t="s">
        <v>22</v>
      </c>
      <c r="F4" s="3" t="s">
        <v>24</v>
      </c>
      <c r="G4" s="3" t="s">
        <v>25</v>
      </c>
      <c r="H4" s="3" t="s">
        <v>26</v>
      </c>
      <c r="I4" s="108" t="str">
        <f>IF(C4&lt;&gt;"",RIGHT(C4,LEN(C4)-SEARCH(" ",C4,1)),"")</f>
        <v>/ amazone</v>
      </c>
      <c r="J4" s="108" t="str">
        <f>IF(C4&lt;&gt;"",LEFT(C4,SEARCH(" ",C4,1)),"")</f>
        <v>Ruiter </v>
      </c>
    </row>
    <row r="5" ht="12.75">
      <c r="I5" s="108"/>
    </row>
    <row r="6" ht="12.75">
      <c r="I6" s="108"/>
    </row>
    <row r="7" ht="12.75">
      <c r="I7" s="108"/>
    </row>
    <row r="8" ht="12.75">
      <c r="I8" s="108"/>
    </row>
    <row r="9" ht="12.75">
      <c r="I9" s="108"/>
    </row>
    <row r="10" ht="12.75">
      <c r="I10" s="108"/>
    </row>
    <row r="11" ht="12.75">
      <c r="I11" s="108"/>
    </row>
    <row r="12" ht="12.75">
      <c r="I12" s="108"/>
    </row>
    <row r="13" ht="12.75">
      <c r="I13" s="108"/>
    </row>
    <row r="14" ht="12.75">
      <c r="I14" s="108"/>
    </row>
    <row r="15" ht="12.75">
      <c r="I15" s="108"/>
    </row>
    <row r="16" ht="12.75">
      <c r="I16" s="108"/>
    </row>
    <row r="17" ht="12.75">
      <c r="I17" s="108"/>
    </row>
    <row r="18" ht="12.75">
      <c r="I18" s="108"/>
    </row>
    <row r="19" ht="12.75">
      <c r="I19" s="108"/>
    </row>
    <row r="20" ht="12.75">
      <c r="I20" s="108"/>
    </row>
    <row r="21" ht="12.75">
      <c r="I21" s="108"/>
    </row>
    <row r="22" ht="12.75">
      <c r="I22" s="108"/>
    </row>
  </sheetData>
  <sheetProtection sheet="1" objects="1" scenarios="1"/>
  <mergeCells count="3">
    <mergeCell ref="B3:D3"/>
    <mergeCell ref="A1:H1"/>
    <mergeCell ref="E3:F3"/>
  </mergeCells>
  <printOptions gridLines="1"/>
  <pageMargins left="0.1968503937007874" right="0.1968503937007874" top="0.984251968503937" bottom="0.984251968503937" header="0.5118110236220472" footer="0.5118110236220472"/>
  <pageSetup fitToHeight="10" fitToWidth="1"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sheetPr codeName="Blad67"/>
  <dimension ref="A1:BN8"/>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L4" sqref="BL4"/>
    </sheetView>
  </sheetViews>
  <sheetFormatPr defaultColWidth="9.140625" defaultRowHeight="12.75"/>
  <cols>
    <col min="1" max="1" width="3.28125" style="6" bestFit="1" customWidth="1"/>
    <col min="2" max="2" width="10.140625" style="6" customWidth="1"/>
    <col min="3" max="4" width="22.7109375" style="6" customWidth="1"/>
    <col min="5" max="5" width="4.140625" style="6" hidden="1" customWidth="1"/>
    <col min="6" max="6" width="18.7109375" style="6" customWidth="1"/>
    <col min="7" max="7" width="2.7109375" style="69" customWidth="1"/>
    <col min="8" max="8" width="5.7109375" style="69" customWidth="1"/>
    <col min="9" max="9" width="5.7109375" style="69" hidden="1" customWidth="1"/>
    <col min="10" max="10" width="5.7109375" style="70" hidden="1" customWidth="1"/>
    <col min="11" max="12" width="3.7109375" style="69" customWidth="1"/>
    <col min="13" max="13" width="3.00390625" style="69" customWidth="1"/>
    <col min="14" max="14" width="3.8515625" style="71" customWidth="1"/>
    <col min="15" max="15" width="2.7109375" style="72" customWidth="1"/>
    <col min="16" max="16" width="5.7109375" style="72" customWidth="1"/>
    <col min="17" max="17" width="5.7109375" style="72" hidden="1" customWidth="1"/>
    <col min="18" max="18" width="5.7109375" style="73" hidden="1" customWidth="1"/>
    <col min="19" max="20" width="3.7109375" style="72" customWidth="1"/>
    <col min="21" max="21" width="3.00390625" style="72" customWidth="1"/>
    <col min="22" max="22" width="3.8515625" style="74" customWidth="1"/>
    <col min="23" max="23" width="2.7109375" style="75" customWidth="1"/>
    <col min="24" max="24" width="5.7109375" style="75" customWidth="1"/>
    <col min="25" max="25" width="5.7109375" style="75" hidden="1" customWidth="1"/>
    <col min="26" max="26" width="5.7109375" style="76" hidden="1" customWidth="1"/>
    <col min="27" max="28" width="3.7109375" style="75" customWidth="1"/>
    <col min="29" max="29" width="3.00390625" style="75" customWidth="1"/>
    <col min="30" max="30" width="3.8515625" style="77" customWidth="1"/>
    <col min="31" max="31" width="2.7109375" style="72" hidden="1" customWidth="1"/>
    <col min="32" max="33" width="5.7109375" style="72" hidden="1" customWidth="1"/>
    <col min="34" max="34" width="5.7109375" style="73" hidden="1" customWidth="1"/>
    <col min="35" max="36" width="3.7109375" style="72" hidden="1" customWidth="1"/>
    <col min="37" max="37" width="3.00390625" style="72" hidden="1" customWidth="1"/>
    <col min="38" max="38" width="3.8515625" style="74" hidden="1" customWidth="1"/>
    <col min="39" max="39" width="2.7109375" style="75" hidden="1" customWidth="1"/>
    <col min="40" max="41" width="5.7109375" style="75" hidden="1" customWidth="1"/>
    <col min="42" max="42" width="5.7109375" style="76" hidden="1" customWidth="1"/>
    <col min="43" max="44" width="3.7109375" style="75" hidden="1" customWidth="1"/>
    <col min="45" max="45" width="3.00390625" style="75" hidden="1" customWidth="1"/>
    <col min="46" max="46" width="3.8515625" style="77" hidden="1" customWidth="1"/>
    <col min="47" max="47" width="2.7109375" style="72" hidden="1" customWidth="1"/>
    <col min="48" max="49" width="5.7109375" style="72" hidden="1" customWidth="1"/>
    <col min="50" max="50" width="5.7109375" style="73" hidden="1" customWidth="1"/>
    <col min="51" max="52" width="3.7109375" style="72" hidden="1" customWidth="1"/>
    <col min="53" max="53" width="3.00390625" style="72" hidden="1" customWidth="1"/>
    <col min="54" max="54" width="3.8515625" style="72" hidden="1" customWidth="1"/>
    <col min="55" max="55" width="5.28125" style="12" customWidth="1"/>
    <col min="56" max="56" width="6.140625" style="12" hidden="1" customWidth="1"/>
    <col min="57" max="57" width="5.28125" style="12" customWidth="1"/>
    <col min="58" max="58" width="5.28125" style="12" hidden="1" customWidth="1"/>
    <col min="59" max="60" width="6.00390625" style="12" hidden="1" customWidth="1"/>
    <col min="61" max="61" width="6.00390625" style="12" customWidth="1"/>
    <col min="62" max="62" width="6.00390625" style="12" hidden="1" customWidth="1"/>
    <col min="63" max="63" width="4.00390625" style="6" customWidth="1"/>
    <col min="64" max="64" width="4.8515625" style="6" customWidth="1"/>
    <col min="65" max="65" width="5.57421875" style="6" customWidth="1"/>
    <col min="66" max="66" width="17.28125" style="6" customWidth="1"/>
    <col min="67" max="16384" width="9.140625" style="12" customWidth="1"/>
  </cols>
  <sheetData>
    <row r="1" spans="1:66" ht="12.75">
      <c r="A1" s="133" t="s">
        <v>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5"/>
    </row>
    <row r="2" spans="1:66" ht="12.75" customHeight="1" hidden="1">
      <c r="A2" s="96"/>
      <c r="B2" s="96"/>
      <c r="C2" s="96">
        <v>1</v>
      </c>
      <c r="D2" s="96">
        <f>FLOOR((C2+3)/4,1)</f>
        <v>1</v>
      </c>
      <c r="E2" s="96"/>
      <c r="F2" s="96"/>
      <c r="G2" s="68"/>
      <c r="H2" s="68">
        <v>192</v>
      </c>
      <c r="I2" s="70">
        <v>190</v>
      </c>
      <c r="J2" s="70">
        <f>H2+I2</f>
        <v>382</v>
      </c>
      <c r="K2" s="70"/>
      <c r="L2" s="70"/>
      <c r="M2" s="70"/>
      <c r="N2" s="80">
        <v>1</v>
      </c>
      <c r="O2" s="73"/>
      <c r="P2" s="73">
        <v>193</v>
      </c>
      <c r="Q2" s="73">
        <v>193</v>
      </c>
      <c r="R2" s="73">
        <f>P2+Q2</f>
        <v>386</v>
      </c>
      <c r="S2" s="73"/>
      <c r="T2" s="73"/>
      <c r="U2" s="73"/>
      <c r="V2" s="81">
        <v>2</v>
      </c>
      <c r="W2" s="76"/>
      <c r="X2" s="76">
        <v>198</v>
      </c>
      <c r="Y2" s="76">
        <v>198</v>
      </c>
      <c r="Z2" s="76">
        <f>X2+Y2</f>
        <v>396</v>
      </c>
      <c r="AA2" s="76"/>
      <c r="AB2" s="76"/>
      <c r="AC2" s="76"/>
      <c r="AD2" s="82">
        <v>3</v>
      </c>
      <c r="AE2" s="73"/>
      <c r="AF2" s="73">
        <v>177</v>
      </c>
      <c r="AG2" s="73">
        <v>177</v>
      </c>
      <c r="AH2" s="73">
        <f>AF2+AG2</f>
        <v>354</v>
      </c>
      <c r="AI2" s="73"/>
      <c r="AJ2" s="73"/>
      <c r="AK2" s="73"/>
      <c r="AL2" s="81">
        <v>4</v>
      </c>
      <c r="AM2" s="76"/>
      <c r="AN2" s="76">
        <v>178</v>
      </c>
      <c r="AO2" s="76">
        <v>178</v>
      </c>
      <c r="AP2" s="76">
        <f>AN2+AO2</f>
        <v>356</v>
      </c>
      <c r="AQ2" s="76"/>
      <c r="AR2" s="76"/>
      <c r="AS2" s="76"/>
      <c r="AT2" s="82">
        <v>5</v>
      </c>
      <c r="AU2" s="73"/>
      <c r="AV2" s="73">
        <v>179</v>
      </c>
      <c r="AW2" s="73">
        <v>179</v>
      </c>
      <c r="AX2" s="73">
        <f>AV2+AW2</f>
        <v>358</v>
      </c>
      <c r="AY2" s="73"/>
      <c r="AZ2" s="73"/>
      <c r="BA2" s="73"/>
      <c r="BB2" s="73">
        <v>6</v>
      </c>
      <c r="BC2" s="12">
        <f>N2+V2+AD2+AL2+AT2+BB2</f>
        <v>21</v>
      </c>
      <c r="BD2" s="12">
        <f>J2+R2+Z2+AH2+AP2+AX2</f>
        <v>2232</v>
      </c>
      <c r="BE2" s="39">
        <f>IF($O$4&gt;0,(LARGE(($N2,$V2,$AD2,$AL2,$AT2,$BB2),1)),"0")</f>
        <v>6</v>
      </c>
      <c r="BF2" s="39">
        <f>IF($O$4&gt;0,(LARGE(($N2,$V2,$AD2,$AL2,$AT2,$BB2),2)),"0")</f>
        <v>5</v>
      </c>
      <c r="BG2" s="12">
        <v>354</v>
      </c>
      <c r="BH2" s="12">
        <v>354</v>
      </c>
      <c r="BI2" s="39">
        <f>BC2-BE2-BF2</f>
        <v>10</v>
      </c>
      <c r="BJ2" s="12">
        <f>BD2-BG2-BH2</f>
        <v>1524</v>
      </c>
      <c r="BK2" s="12"/>
      <c r="BL2" s="12"/>
      <c r="BN2" s="12"/>
    </row>
    <row r="3" spans="1:66" ht="12.75">
      <c r="A3" s="114" t="s">
        <v>9</v>
      </c>
      <c r="B3" s="116"/>
      <c r="C3" s="136" t="str">
        <f>Instellingen!B3</f>
        <v>Regio</v>
      </c>
      <c r="D3" s="137"/>
      <c r="E3" s="138"/>
      <c r="F3" s="114" t="s">
        <v>43</v>
      </c>
      <c r="G3" s="115"/>
      <c r="H3" s="115"/>
      <c r="I3" s="115"/>
      <c r="J3" s="115"/>
      <c r="K3" s="115"/>
      <c r="L3" s="115"/>
      <c r="M3" s="115"/>
      <c r="N3" s="116"/>
      <c r="O3" s="139"/>
      <c r="P3" s="140"/>
      <c r="Q3" s="140"/>
      <c r="R3" s="140"/>
      <c r="S3" s="140"/>
      <c r="T3" s="140"/>
      <c r="U3" s="140"/>
      <c r="V3" s="141"/>
      <c r="W3" s="142"/>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4"/>
      <c r="BC3" s="114" t="s">
        <v>41</v>
      </c>
      <c r="BD3" s="115"/>
      <c r="BE3" s="115"/>
      <c r="BF3" s="115"/>
      <c r="BG3" s="115"/>
      <c r="BH3" s="115"/>
      <c r="BI3" s="115"/>
      <c r="BJ3" s="115"/>
      <c r="BK3" s="116"/>
      <c r="BL3" s="23">
        <f>Instellingen!B6</f>
        <v>3</v>
      </c>
      <c r="BM3" s="142"/>
      <c r="BN3" s="143"/>
    </row>
    <row r="4" spans="1:66" ht="12.75">
      <c r="A4" s="114" t="s">
        <v>10</v>
      </c>
      <c r="B4" s="116"/>
      <c r="C4" s="151" t="s">
        <v>110</v>
      </c>
      <c r="D4" s="137"/>
      <c r="E4" s="138"/>
      <c r="F4" s="114" t="s">
        <v>72</v>
      </c>
      <c r="G4" s="115"/>
      <c r="H4" s="115"/>
      <c r="I4" s="115"/>
      <c r="J4" s="115"/>
      <c r="K4" s="115"/>
      <c r="L4" s="115"/>
      <c r="M4" s="115"/>
      <c r="N4" s="116"/>
      <c r="O4" s="111">
        <f>Instellingen!B7</f>
        <v>1</v>
      </c>
      <c r="P4" s="112"/>
      <c r="Q4" s="112"/>
      <c r="R4" s="112"/>
      <c r="S4" s="112"/>
      <c r="T4" s="112"/>
      <c r="U4" s="112"/>
      <c r="V4" s="113"/>
      <c r="W4" s="145"/>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7"/>
      <c r="BC4" s="114"/>
      <c r="BD4" s="115"/>
      <c r="BE4" s="115"/>
      <c r="BF4" s="115"/>
      <c r="BG4" s="115"/>
      <c r="BH4" s="115"/>
      <c r="BI4" s="115"/>
      <c r="BJ4" s="115"/>
      <c r="BK4" s="116"/>
      <c r="BL4" s="23"/>
      <c r="BM4" s="145"/>
      <c r="BN4" s="146"/>
    </row>
    <row r="5" spans="1:66" ht="12.75">
      <c r="A5" s="114" t="s">
        <v>11</v>
      </c>
      <c r="B5" s="116"/>
      <c r="C5" s="151"/>
      <c r="D5" s="137"/>
      <c r="E5" s="138"/>
      <c r="F5" s="114" t="s">
        <v>12</v>
      </c>
      <c r="G5" s="115"/>
      <c r="H5" s="115"/>
      <c r="I5" s="115"/>
      <c r="J5" s="115"/>
      <c r="K5" s="115"/>
      <c r="L5" s="115"/>
      <c r="M5" s="115"/>
      <c r="N5" s="116"/>
      <c r="O5" s="111">
        <f>Instellingen!B5</f>
        <v>99</v>
      </c>
      <c r="P5" s="112"/>
      <c r="Q5" s="112"/>
      <c r="R5" s="112"/>
      <c r="S5" s="112"/>
      <c r="T5" s="112"/>
      <c r="U5" s="112"/>
      <c r="V5" s="113"/>
      <c r="W5" s="148"/>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50"/>
      <c r="BC5" s="114" t="s">
        <v>13</v>
      </c>
      <c r="BD5" s="115"/>
      <c r="BE5" s="115"/>
      <c r="BF5" s="115"/>
      <c r="BG5" s="115"/>
      <c r="BH5" s="115"/>
      <c r="BI5" s="115"/>
      <c r="BJ5" s="115"/>
      <c r="BK5" s="116"/>
      <c r="BL5" s="9"/>
      <c r="BM5" s="145"/>
      <c r="BN5" s="146"/>
    </row>
    <row r="6" spans="1:66" ht="12.75" customHeight="1">
      <c r="A6" s="117"/>
      <c r="B6" s="117"/>
      <c r="C6" s="117"/>
      <c r="D6" s="117"/>
      <c r="E6" s="118"/>
      <c r="F6" s="67" t="s">
        <v>14</v>
      </c>
      <c r="G6" s="121" t="str">
        <f>Instellingen!B36</f>
        <v>Brummen</v>
      </c>
      <c r="H6" s="122"/>
      <c r="I6" s="122"/>
      <c r="J6" s="122"/>
      <c r="K6" s="122"/>
      <c r="L6" s="122"/>
      <c r="M6" s="122"/>
      <c r="N6" s="123"/>
      <c r="O6" s="124">
        <f>Instellingen!B37</f>
        <v>0</v>
      </c>
      <c r="P6" s="125"/>
      <c r="Q6" s="125"/>
      <c r="R6" s="125"/>
      <c r="S6" s="125"/>
      <c r="T6" s="125"/>
      <c r="U6" s="125"/>
      <c r="V6" s="126"/>
      <c r="W6" s="127">
        <f>Instellingen!B38</f>
        <v>0</v>
      </c>
      <c r="X6" s="128"/>
      <c r="Y6" s="128"/>
      <c r="Z6" s="128"/>
      <c r="AA6" s="128"/>
      <c r="AB6" s="128"/>
      <c r="AC6" s="128"/>
      <c r="AD6" s="129"/>
      <c r="AE6" s="124">
        <f>Instellingen!B39</f>
        <v>0</v>
      </c>
      <c r="AF6" s="125"/>
      <c r="AG6" s="125"/>
      <c r="AH6" s="125"/>
      <c r="AI6" s="125"/>
      <c r="AJ6" s="125"/>
      <c r="AK6" s="125"/>
      <c r="AL6" s="126"/>
      <c r="AM6" s="127">
        <f>Instellingen!B40</f>
        <v>0</v>
      </c>
      <c r="AN6" s="128"/>
      <c r="AO6" s="128"/>
      <c r="AP6" s="128"/>
      <c r="AQ6" s="128"/>
      <c r="AR6" s="128"/>
      <c r="AS6" s="128"/>
      <c r="AT6" s="129"/>
      <c r="AU6" s="124">
        <f>Instellingen!B41</f>
        <v>0</v>
      </c>
      <c r="AV6" s="125"/>
      <c r="AW6" s="125"/>
      <c r="AX6" s="125"/>
      <c r="AY6" s="125"/>
      <c r="AZ6" s="125"/>
      <c r="BA6" s="125"/>
      <c r="BB6" s="126"/>
      <c r="BC6" s="114" t="s">
        <v>34</v>
      </c>
      <c r="BD6" s="115"/>
      <c r="BE6" s="115"/>
      <c r="BF6" s="115"/>
      <c r="BG6" s="115"/>
      <c r="BH6" s="116"/>
      <c r="BI6" s="93" t="s">
        <v>35</v>
      </c>
      <c r="BJ6" s="95"/>
      <c r="BK6" s="94"/>
      <c r="BL6" s="34">
        <v>180</v>
      </c>
      <c r="BM6" s="145"/>
      <c r="BN6" s="146"/>
    </row>
    <row r="7" spans="1:66" ht="12.75" customHeight="1">
      <c r="A7" s="119"/>
      <c r="B7" s="119"/>
      <c r="C7" s="119"/>
      <c r="D7" s="119"/>
      <c r="E7" s="120"/>
      <c r="F7" s="67" t="s">
        <v>15</v>
      </c>
      <c r="G7" s="130" t="str">
        <f>Instellingen!C36</f>
        <v>4 t/m 7 november 2021</v>
      </c>
      <c r="H7" s="131"/>
      <c r="I7" s="131"/>
      <c r="J7" s="131"/>
      <c r="K7" s="131"/>
      <c r="L7" s="131"/>
      <c r="M7" s="131"/>
      <c r="N7" s="132"/>
      <c r="O7" s="124" t="str">
        <f>Instellingen!C37</f>
        <v> </v>
      </c>
      <c r="P7" s="125"/>
      <c r="Q7" s="125"/>
      <c r="R7" s="125"/>
      <c r="S7" s="125"/>
      <c r="T7" s="125"/>
      <c r="U7" s="125"/>
      <c r="V7" s="126"/>
      <c r="W7" s="127" t="str">
        <f>Instellingen!C38</f>
        <v> </v>
      </c>
      <c r="X7" s="128"/>
      <c r="Y7" s="128"/>
      <c r="Z7" s="128"/>
      <c r="AA7" s="128"/>
      <c r="AB7" s="128"/>
      <c r="AC7" s="128"/>
      <c r="AD7" s="129"/>
      <c r="AE7" s="124" t="str">
        <f>Instellingen!C39</f>
        <v> </v>
      </c>
      <c r="AF7" s="125"/>
      <c r="AG7" s="125"/>
      <c r="AH7" s="125"/>
      <c r="AI7" s="125"/>
      <c r="AJ7" s="125"/>
      <c r="AK7" s="125"/>
      <c r="AL7" s="126"/>
      <c r="AM7" s="127" t="str">
        <f>Instellingen!C40</f>
        <v> </v>
      </c>
      <c r="AN7" s="128"/>
      <c r="AO7" s="128"/>
      <c r="AP7" s="128"/>
      <c r="AQ7" s="128"/>
      <c r="AR7" s="128"/>
      <c r="AS7" s="128"/>
      <c r="AT7" s="129"/>
      <c r="AU7" s="124" t="str">
        <f>Instellingen!C41</f>
        <v> </v>
      </c>
      <c r="AV7" s="125"/>
      <c r="AW7" s="125"/>
      <c r="AX7" s="125"/>
      <c r="AY7" s="125"/>
      <c r="AZ7" s="125"/>
      <c r="BA7" s="125"/>
      <c r="BB7" s="126"/>
      <c r="BC7" s="78" t="s">
        <v>71</v>
      </c>
      <c r="BD7" s="5" t="s">
        <v>71</v>
      </c>
      <c r="BE7" s="11" t="s">
        <v>69</v>
      </c>
      <c r="BF7" s="11" t="s">
        <v>69</v>
      </c>
      <c r="BG7" s="11" t="s">
        <v>69</v>
      </c>
      <c r="BH7" s="11" t="s">
        <v>69</v>
      </c>
      <c r="BI7" s="38" t="s">
        <v>70</v>
      </c>
      <c r="BJ7" s="36" t="s">
        <v>70</v>
      </c>
      <c r="BK7" s="13"/>
      <c r="BL7" s="5"/>
      <c r="BM7" s="148"/>
      <c r="BN7" s="149"/>
    </row>
    <row r="8" spans="1:66" ht="25.5" customHeight="1">
      <c r="A8" s="2" t="s">
        <v>19</v>
      </c>
      <c r="B8" s="2" t="s">
        <v>7</v>
      </c>
      <c r="C8" s="2" t="s">
        <v>0</v>
      </c>
      <c r="D8" s="2" t="s">
        <v>1</v>
      </c>
      <c r="E8" s="2" t="s">
        <v>101</v>
      </c>
      <c r="F8" s="67" t="s">
        <v>3</v>
      </c>
      <c r="G8" s="8" t="s">
        <v>96</v>
      </c>
      <c r="H8" s="8" t="s">
        <v>38</v>
      </c>
      <c r="I8" s="8" t="s">
        <v>36</v>
      </c>
      <c r="J8" s="8" t="s">
        <v>37</v>
      </c>
      <c r="K8" s="8" t="s">
        <v>73</v>
      </c>
      <c r="L8" s="8" t="s">
        <v>74</v>
      </c>
      <c r="M8" s="2" t="s">
        <v>5</v>
      </c>
      <c r="N8" s="67" t="s">
        <v>16</v>
      </c>
      <c r="O8" s="8" t="s">
        <v>96</v>
      </c>
      <c r="P8" s="8" t="s">
        <v>38</v>
      </c>
      <c r="Q8" s="8" t="s">
        <v>36</v>
      </c>
      <c r="R8" s="8" t="s">
        <v>39</v>
      </c>
      <c r="S8" s="8" t="s">
        <v>73</v>
      </c>
      <c r="T8" s="8" t="s">
        <v>74</v>
      </c>
      <c r="U8" s="2" t="s">
        <v>5</v>
      </c>
      <c r="V8" s="67" t="s">
        <v>16</v>
      </c>
      <c r="W8" s="8" t="s">
        <v>96</v>
      </c>
      <c r="X8" s="8" t="s">
        <v>38</v>
      </c>
      <c r="Y8" s="8" t="s">
        <v>40</v>
      </c>
      <c r="Z8" s="8" t="s">
        <v>39</v>
      </c>
      <c r="AA8" s="8" t="s">
        <v>73</v>
      </c>
      <c r="AB8" s="8" t="s">
        <v>74</v>
      </c>
      <c r="AC8" s="2" t="s">
        <v>5</v>
      </c>
      <c r="AD8" s="67" t="s">
        <v>16</v>
      </c>
      <c r="AE8" s="8" t="s">
        <v>96</v>
      </c>
      <c r="AF8" s="8" t="s">
        <v>38</v>
      </c>
      <c r="AG8" s="8" t="s">
        <v>36</v>
      </c>
      <c r="AH8" s="8" t="s">
        <v>39</v>
      </c>
      <c r="AI8" s="8" t="s">
        <v>73</v>
      </c>
      <c r="AJ8" s="8" t="s">
        <v>74</v>
      </c>
      <c r="AK8" s="2" t="s">
        <v>5</v>
      </c>
      <c r="AL8" s="67" t="s">
        <v>16</v>
      </c>
      <c r="AM8" s="8" t="s">
        <v>96</v>
      </c>
      <c r="AN8" s="8" t="s">
        <v>38</v>
      </c>
      <c r="AO8" s="8" t="s">
        <v>36</v>
      </c>
      <c r="AP8" s="8" t="s">
        <v>39</v>
      </c>
      <c r="AQ8" s="8" t="s">
        <v>73</v>
      </c>
      <c r="AR8" s="8" t="s">
        <v>74</v>
      </c>
      <c r="AS8" s="2" t="s">
        <v>5</v>
      </c>
      <c r="AT8" s="67" t="s">
        <v>16</v>
      </c>
      <c r="AU8" s="8" t="s">
        <v>96</v>
      </c>
      <c r="AV8" s="8" t="s">
        <v>38</v>
      </c>
      <c r="AW8" s="8" t="s">
        <v>36</v>
      </c>
      <c r="AX8" s="8" t="s">
        <v>39</v>
      </c>
      <c r="AY8" s="8" t="s">
        <v>73</v>
      </c>
      <c r="AZ8" s="8" t="s">
        <v>74</v>
      </c>
      <c r="BA8" s="2" t="s">
        <v>5</v>
      </c>
      <c r="BB8" s="2" t="s">
        <v>16</v>
      </c>
      <c r="BC8" s="79" t="s">
        <v>23</v>
      </c>
      <c r="BD8" s="35" t="s">
        <v>4</v>
      </c>
      <c r="BE8" s="37" t="s">
        <v>23</v>
      </c>
      <c r="BF8" s="37" t="s">
        <v>23</v>
      </c>
      <c r="BG8" s="35" t="s">
        <v>4</v>
      </c>
      <c r="BH8" s="35" t="s">
        <v>4</v>
      </c>
      <c r="BI8" s="35" t="s">
        <v>23</v>
      </c>
      <c r="BJ8" s="35" t="s">
        <v>4</v>
      </c>
      <c r="BK8" s="35" t="s">
        <v>17</v>
      </c>
      <c r="BL8" s="35" t="s">
        <v>18</v>
      </c>
      <c r="BM8" s="8" t="s">
        <v>98</v>
      </c>
      <c r="BN8" s="2" t="s">
        <v>6</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536 AV9:AW65536 P9:Q65536 X9:Y65536 AF9:AG65536 AN9:AO65536">
    <cfRule type="cellIs" priority="1" dxfId="0" operator="greaterThanOrEqual" stopIfTrue="1">
      <formula>$BL$6</formula>
    </cfRule>
  </conditionalFormatting>
  <dataValidations count="9">
    <dataValidation type="decimal" operator="lessThanOrEqual" allowBlank="1" showInputMessage="1" showErrorMessage="1" sqref="AH9:AH65536 AP9:AP65536 AX9:AX65536 R9:R65536 J9:J65536 Z9:Z65536 BC9:BL65536">
      <formula1>100</formula1>
    </dataValidation>
    <dataValidation type="list" allowBlank="1" showInputMessage="1" showErrorMessage="1" sqref="BM1:BM2 BM9:BM65536">
      <formula1>"ja,nee"</formula1>
    </dataValidation>
    <dataValidation operator="lessThanOrEqual" allowBlank="1" showInputMessage="1" showErrorMessage="1" sqref="R8 AH8 AP8 AX8 Z8 J1:J2 R1:R2 AX1:AX2 AP1:AP2 AH1:AH2 Z1:Z2 BC1:BK8 BL1:BL4 BL7:BL8 J8"/>
    <dataValidation type="decimal" allowBlank="1" showInputMessage="1" showErrorMessage="1" sqref="H1:I2 P1:Q2 AV1:AW2 AN1:AO2 AF1:AG2 X1:Y2 H8:I65536 X8:Y65536 P8:Q65536 AF8:AG65536 AN8:AO65536 AV8:AW65536">
      <formula1>0</formula1>
      <formula2>400</formula2>
    </dataValidation>
    <dataValidation type="decimal" allowBlank="1" showInputMessage="1" showErrorMessage="1" sqref="K1:L2 S1:T2 AY1:AZ2 AQ1:AR2 AI1:AJ2 AA1:AB2 K8:L65536 AA8:AB65536 S8:T65536 AI8:AJ65536 AQ8:AR65536 AY8:AZ65536">
      <formula1>0</formula1>
      <formula2>99</formula2>
    </dataValidation>
    <dataValidation type="whole" allowBlank="1" showInputMessage="1" showErrorMessage="1" sqref="M1:N2 U1:V2 BA1:BB2 AS1:AT2 AK1:AL2 AC1:AD2 M8:N65536 AC8:AD65536 U8:V65536 AK8:AL65536 AS8:AT65536 BA8:BB6553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3.xml><?xml version="1.0" encoding="utf-8"?>
<worksheet xmlns="http://schemas.openxmlformats.org/spreadsheetml/2006/main" xmlns:r="http://schemas.openxmlformats.org/officeDocument/2006/relationships">
  <sheetPr codeName="Blad69"/>
  <dimension ref="A1:BN21"/>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D15" sqref="D15"/>
    </sheetView>
  </sheetViews>
  <sheetFormatPr defaultColWidth="9.140625" defaultRowHeight="12.75"/>
  <cols>
    <col min="1" max="1" width="3.28125" style="6" bestFit="1" customWidth="1"/>
    <col min="2" max="2" width="10.140625" style="6" customWidth="1"/>
    <col min="3" max="4" width="22.7109375" style="6" customWidth="1"/>
    <col min="5" max="5" width="4.140625" style="6" hidden="1" customWidth="1"/>
    <col min="6" max="6" width="18.7109375" style="6" customWidth="1"/>
    <col min="7" max="7" width="2.7109375" style="69" customWidth="1"/>
    <col min="8" max="8" width="5.7109375" style="69" customWidth="1"/>
    <col min="9" max="9" width="5.7109375" style="69" hidden="1" customWidth="1"/>
    <col min="10" max="10" width="5.7109375" style="70" hidden="1" customWidth="1"/>
    <col min="11" max="12" width="3.7109375" style="69" customWidth="1"/>
    <col min="13" max="13" width="3.00390625" style="69" customWidth="1"/>
    <col min="14" max="14" width="3.8515625" style="71" customWidth="1"/>
    <col min="15" max="15" width="2.7109375" style="72" customWidth="1"/>
    <col min="16" max="16" width="5.7109375" style="72" customWidth="1"/>
    <col min="17" max="17" width="5.7109375" style="72" hidden="1" customWidth="1"/>
    <col min="18" max="18" width="5.7109375" style="73" hidden="1" customWidth="1"/>
    <col min="19" max="20" width="3.7109375" style="72" customWidth="1"/>
    <col min="21" max="21" width="3.00390625" style="72" customWidth="1"/>
    <col min="22" max="22" width="3.8515625" style="74" customWidth="1"/>
    <col min="23" max="23" width="2.7109375" style="75" customWidth="1"/>
    <col min="24" max="24" width="5.7109375" style="75" customWidth="1"/>
    <col min="25" max="25" width="5.7109375" style="75" hidden="1" customWidth="1"/>
    <col min="26" max="26" width="5.7109375" style="76" hidden="1" customWidth="1"/>
    <col min="27" max="28" width="3.7109375" style="75" customWidth="1"/>
    <col min="29" max="29" width="3.00390625" style="75" customWidth="1"/>
    <col min="30" max="30" width="3.8515625" style="77" customWidth="1"/>
    <col min="31" max="31" width="2.7109375" style="72" hidden="1" customWidth="1"/>
    <col min="32" max="33" width="5.7109375" style="72" hidden="1" customWidth="1"/>
    <col min="34" max="34" width="5.7109375" style="73" hidden="1" customWidth="1"/>
    <col min="35" max="36" width="3.7109375" style="72" hidden="1" customWidth="1"/>
    <col min="37" max="37" width="3.00390625" style="72" hidden="1" customWidth="1"/>
    <col min="38" max="38" width="3.8515625" style="74" hidden="1" customWidth="1"/>
    <col min="39" max="39" width="2.7109375" style="75" hidden="1" customWidth="1"/>
    <col min="40" max="41" width="5.7109375" style="75" hidden="1" customWidth="1"/>
    <col min="42" max="42" width="5.7109375" style="76" hidden="1" customWidth="1"/>
    <col min="43" max="44" width="3.7109375" style="75" hidden="1" customWidth="1"/>
    <col min="45" max="45" width="3.00390625" style="75" hidden="1" customWidth="1"/>
    <col min="46" max="46" width="3.8515625" style="77" hidden="1" customWidth="1"/>
    <col min="47" max="47" width="2.7109375" style="72" hidden="1" customWidth="1"/>
    <col min="48" max="49" width="5.7109375" style="72" hidden="1" customWidth="1"/>
    <col min="50" max="50" width="5.7109375" style="73" hidden="1" customWidth="1"/>
    <col min="51" max="52" width="3.7109375" style="72" hidden="1" customWidth="1"/>
    <col min="53" max="53" width="3.00390625" style="72" hidden="1" customWidth="1"/>
    <col min="54" max="54" width="3.8515625" style="72" hidden="1" customWidth="1"/>
    <col min="55" max="55" width="5.28125" style="12" customWidth="1"/>
    <col min="56" max="56" width="6.140625" style="12" hidden="1" customWidth="1"/>
    <col min="57" max="57" width="5.28125" style="12" customWidth="1"/>
    <col min="58" max="58" width="5.28125" style="12" hidden="1" customWidth="1"/>
    <col min="59" max="60" width="6.00390625" style="12" hidden="1" customWidth="1"/>
    <col min="61" max="61" width="6.00390625" style="12" customWidth="1"/>
    <col min="62" max="62" width="6.00390625" style="12" hidden="1" customWidth="1"/>
    <col min="63" max="63" width="4.00390625" style="6" customWidth="1"/>
    <col min="64" max="64" width="4.8515625" style="6" customWidth="1"/>
    <col min="65" max="65" width="5.57421875" style="6" customWidth="1"/>
    <col min="66" max="66" width="17.28125" style="6" customWidth="1"/>
    <col min="67" max="16384" width="9.140625" style="12" customWidth="1"/>
  </cols>
  <sheetData>
    <row r="1" spans="1:66" ht="12.75">
      <c r="A1" s="133" t="s">
        <v>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5"/>
    </row>
    <row r="2" spans="1:66" ht="12.75" customHeight="1" hidden="1">
      <c r="A2" s="96"/>
      <c r="B2" s="96"/>
      <c r="C2" s="96">
        <v>1</v>
      </c>
      <c r="D2" s="96">
        <f>FLOOR((C2+3)/4,1)</f>
        <v>1</v>
      </c>
      <c r="E2" s="96"/>
      <c r="F2" s="96"/>
      <c r="G2" s="68"/>
      <c r="H2" s="68">
        <v>192</v>
      </c>
      <c r="I2" s="70">
        <v>190</v>
      </c>
      <c r="J2" s="70">
        <f>H2+I2</f>
        <v>382</v>
      </c>
      <c r="K2" s="70"/>
      <c r="L2" s="70"/>
      <c r="M2" s="70"/>
      <c r="N2" s="80">
        <v>1</v>
      </c>
      <c r="O2" s="73"/>
      <c r="P2" s="73">
        <v>193</v>
      </c>
      <c r="Q2" s="73">
        <v>193</v>
      </c>
      <c r="R2" s="73">
        <f>P2+Q2</f>
        <v>386</v>
      </c>
      <c r="S2" s="73"/>
      <c r="T2" s="73"/>
      <c r="U2" s="73"/>
      <c r="V2" s="81">
        <v>2</v>
      </c>
      <c r="W2" s="76"/>
      <c r="X2" s="76">
        <v>198</v>
      </c>
      <c r="Y2" s="76">
        <v>198</v>
      </c>
      <c r="Z2" s="76">
        <f>X2+Y2</f>
        <v>396</v>
      </c>
      <c r="AA2" s="76"/>
      <c r="AB2" s="76"/>
      <c r="AC2" s="76"/>
      <c r="AD2" s="82">
        <v>3</v>
      </c>
      <c r="AE2" s="73"/>
      <c r="AF2" s="73">
        <v>177</v>
      </c>
      <c r="AG2" s="73">
        <v>177</v>
      </c>
      <c r="AH2" s="73">
        <f>AF2+AG2</f>
        <v>354</v>
      </c>
      <c r="AI2" s="73"/>
      <c r="AJ2" s="73"/>
      <c r="AK2" s="73"/>
      <c r="AL2" s="81">
        <v>4</v>
      </c>
      <c r="AM2" s="76"/>
      <c r="AN2" s="76">
        <v>178</v>
      </c>
      <c r="AO2" s="76">
        <v>178</v>
      </c>
      <c r="AP2" s="76">
        <f>AN2+AO2</f>
        <v>356</v>
      </c>
      <c r="AQ2" s="76"/>
      <c r="AR2" s="76"/>
      <c r="AS2" s="76"/>
      <c r="AT2" s="82">
        <v>5</v>
      </c>
      <c r="AU2" s="73"/>
      <c r="AV2" s="73">
        <v>179</v>
      </c>
      <c r="AW2" s="73">
        <v>179</v>
      </c>
      <c r="AX2" s="73">
        <f>AV2+AW2</f>
        <v>358</v>
      </c>
      <c r="AY2" s="73"/>
      <c r="AZ2" s="73"/>
      <c r="BA2" s="73"/>
      <c r="BB2" s="73">
        <v>6</v>
      </c>
      <c r="BC2" s="12">
        <f>N2+V2+AD2+AL2+AT2+BB2</f>
        <v>21</v>
      </c>
      <c r="BD2" s="12">
        <f>J2+R2+Z2+AH2+AP2+AX2</f>
        <v>2232</v>
      </c>
      <c r="BE2" s="39">
        <f>IF($O$4&gt;0,(LARGE(($N2,$V2,$AD2,$AL2,$AT2,$BB2),1)),"0")</f>
        <v>6</v>
      </c>
      <c r="BF2" s="39">
        <f>IF($O$4&gt;0,(LARGE(($N2,$V2,$AD2,$AL2,$AT2,$BB2),2)),"0")</f>
        <v>5</v>
      </c>
      <c r="BG2" s="12">
        <v>354</v>
      </c>
      <c r="BH2" s="12">
        <v>354</v>
      </c>
      <c r="BI2" s="39">
        <f>BC2-BE2-BF2</f>
        <v>10</v>
      </c>
      <c r="BJ2" s="12">
        <f>BD2-BG2-BH2</f>
        <v>1524</v>
      </c>
      <c r="BK2" s="12"/>
      <c r="BL2" s="12"/>
      <c r="BN2" s="12"/>
    </row>
    <row r="3" spans="1:66" ht="12.75">
      <c r="A3" s="114" t="s">
        <v>9</v>
      </c>
      <c r="B3" s="116"/>
      <c r="C3" s="136" t="str">
        <f>Instellingen!B3</f>
        <v>Regio</v>
      </c>
      <c r="D3" s="137"/>
      <c r="E3" s="138"/>
      <c r="F3" s="114" t="s">
        <v>43</v>
      </c>
      <c r="G3" s="115"/>
      <c r="H3" s="115"/>
      <c r="I3" s="115"/>
      <c r="J3" s="115"/>
      <c r="K3" s="115"/>
      <c r="L3" s="115"/>
      <c r="M3" s="115"/>
      <c r="N3" s="116"/>
      <c r="O3" s="139"/>
      <c r="P3" s="140"/>
      <c r="Q3" s="140"/>
      <c r="R3" s="140"/>
      <c r="S3" s="140"/>
      <c r="T3" s="140"/>
      <c r="U3" s="140"/>
      <c r="V3" s="141"/>
      <c r="W3" s="142"/>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4"/>
      <c r="BC3" s="114" t="s">
        <v>41</v>
      </c>
      <c r="BD3" s="115"/>
      <c r="BE3" s="115"/>
      <c r="BF3" s="115"/>
      <c r="BG3" s="115"/>
      <c r="BH3" s="115"/>
      <c r="BI3" s="115"/>
      <c r="BJ3" s="115"/>
      <c r="BK3" s="116"/>
      <c r="BL3" s="23">
        <f>Instellingen!B6</f>
        <v>3</v>
      </c>
      <c r="BM3" s="142"/>
      <c r="BN3" s="143"/>
    </row>
    <row r="4" spans="1:66" ht="12.75">
      <c r="A4" s="114" t="s">
        <v>10</v>
      </c>
      <c r="B4" s="116"/>
      <c r="C4" s="151" t="s">
        <v>27</v>
      </c>
      <c r="D4" s="137"/>
      <c r="E4" s="138"/>
      <c r="F4" s="114" t="s">
        <v>72</v>
      </c>
      <c r="G4" s="115"/>
      <c r="H4" s="115"/>
      <c r="I4" s="115"/>
      <c r="J4" s="115"/>
      <c r="K4" s="115"/>
      <c r="L4" s="115"/>
      <c r="M4" s="115"/>
      <c r="N4" s="116"/>
      <c r="O4" s="111">
        <f>Instellingen!B7</f>
        <v>1</v>
      </c>
      <c r="P4" s="112"/>
      <c r="Q4" s="112"/>
      <c r="R4" s="112"/>
      <c r="S4" s="112"/>
      <c r="T4" s="112"/>
      <c r="U4" s="112"/>
      <c r="V4" s="113"/>
      <c r="W4" s="145"/>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7"/>
      <c r="BC4" s="114"/>
      <c r="BD4" s="115"/>
      <c r="BE4" s="115"/>
      <c r="BF4" s="115"/>
      <c r="BG4" s="115"/>
      <c r="BH4" s="115"/>
      <c r="BI4" s="115"/>
      <c r="BJ4" s="115"/>
      <c r="BK4" s="116"/>
      <c r="BL4" s="23"/>
      <c r="BM4" s="145"/>
      <c r="BN4" s="146"/>
    </row>
    <row r="5" spans="1:66" ht="12.75">
      <c r="A5" s="114" t="s">
        <v>11</v>
      </c>
      <c r="B5" s="116"/>
      <c r="C5" s="151"/>
      <c r="D5" s="137"/>
      <c r="E5" s="138"/>
      <c r="F5" s="114" t="s">
        <v>12</v>
      </c>
      <c r="G5" s="115"/>
      <c r="H5" s="115"/>
      <c r="I5" s="115"/>
      <c r="J5" s="115"/>
      <c r="K5" s="115"/>
      <c r="L5" s="115"/>
      <c r="M5" s="115"/>
      <c r="N5" s="116"/>
      <c r="O5" s="111">
        <f>Instellingen!B5</f>
        <v>99</v>
      </c>
      <c r="P5" s="112"/>
      <c r="Q5" s="112"/>
      <c r="R5" s="112"/>
      <c r="S5" s="112"/>
      <c r="T5" s="112"/>
      <c r="U5" s="112"/>
      <c r="V5" s="113"/>
      <c r="W5" s="148"/>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50"/>
      <c r="BC5" s="114" t="s">
        <v>13</v>
      </c>
      <c r="BD5" s="115"/>
      <c r="BE5" s="115"/>
      <c r="BF5" s="115"/>
      <c r="BG5" s="115"/>
      <c r="BH5" s="115"/>
      <c r="BI5" s="115"/>
      <c r="BJ5" s="115"/>
      <c r="BK5" s="116"/>
      <c r="BL5" s="9">
        <v>2</v>
      </c>
      <c r="BM5" s="145"/>
      <c r="BN5" s="146"/>
    </row>
    <row r="6" spans="1:66" ht="12.75" customHeight="1">
      <c r="A6" s="117"/>
      <c r="B6" s="117"/>
      <c r="C6" s="117"/>
      <c r="D6" s="117"/>
      <c r="E6" s="118"/>
      <c r="F6" s="67" t="s">
        <v>14</v>
      </c>
      <c r="G6" s="121" t="str">
        <f>Instellingen!B36</f>
        <v>Brummen</v>
      </c>
      <c r="H6" s="122"/>
      <c r="I6" s="122"/>
      <c r="J6" s="122"/>
      <c r="K6" s="122"/>
      <c r="L6" s="122"/>
      <c r="M6" s="122"/>
      <c r="N6" s="123"/>
      <c r="O6" s="124">
        <f>Instellingen!B37</f>
        <v>0</v>
      </c>
      <c r="P6" s="125"/>
      <c r="Q6" s="125"/>
      <c r="R6" s="125"/>
      <c r="S6" s="125"/>
      <c r="T6" s="125"/>
      <c r="U6" s="125"/>
      <c r="V6" s="126"/>
      <c r="W6" s="127">
        <f>Instellingen!B38</f>
        <v>0</v>
      </c>
      <c r="X6" s="128"/>
      <c r="Y6" s="128"/>
      <c r="Z6" s="128"/>
      <c r="AA6" s="128"/>
      <c r="AB6" s="128"/>
      <c r="AC6" s="128"/>
      <c r="AD6" s="129"/>
      <c r="AE6" s="124">
        <f>Instellingen!B39</f>
        <v>0</v>
      </c>
      <c r="AF6" s="125"/>
      <c r="AG6" s="125"/>
      <c r="AH6" s="125"/>
      <c r="AI6" s="125"/>
      <c r="AJ6" s="125"/>
      <c r="AK6" s="125"/>
      <c r="AL6" s="126"/>
      <c r="AM6" s="127">
        <f>Instellingen!B40</f>
        <v>0</v>
      </c>
      <c r="AN6" s="128"/>
      <c r="AO6" s="128"/>
      <c r="AP6" s="128"/>
      <c r="AQ6" s="128"/>
      <c r="AR6" s="128"/>
      <c r="AS6" s="128"/>
      <c r="AT6" s="129"/>
      <c r="AU6" s="124">
        <f>Instellingen!B41</f>
        <v>0</v>
      </c>
      <c r="AV6" s="125"/>
      <c r="AW6" s="125"/>
      <c r="AX6" s="125"/>
      <c r="AY6" s="125"/>
      <c r="AZ6" s="125"/>
      <c r="BA6" s="125"/>
      <c r="BB6" s="126"/>
      <c r="BC6" s="114" t="s">
        <v>34</v>
      </c>
      <c r="BD6" s="115"/>
      <c r="BE6" s="115"/>
      <c r="BF6" s="115"/>
      <c r="BG6" s="115"/>
      <c r="BH6" s="116"/>
      <c r="BI6" s="93" t="s">
        <v>35</v>
      </c>
      <c r="BJ6" s="95"/>
      <c r="BK6" s="94"/>
      <c r="BL6" s="34">
        <v>180</v>
      </c>
      <c r="BM6" s="145"/>
      <c r="BN6" s="146"/>
    </row>
    <row r="7" spans="1:66" ht="12.75" customHeight="1">
      <c r="A7" s="119"/>
      <c r="B7" s="119"/>
      <c r="C7" s="119"/>
      <c r="D7" s="119"/>
      <c r="E7" s="120"/>
      <c r="F7" s="67" t="s">
        <v>15</v>
      </c>
      <c r="G7" s="130" t="str">
        <f>Instellingen!C36</f>
        <v>4 t/m 7 november 2021</v>
      </c>
      <c r="H7" s="131"/>
      <c r="I7" s="131"/>
      <c r="J7" s="131"/>
      <c r="K7" s="131"/>
      <c r="L7" s="131"/>
      <c r="M7" s="131"/>
      <c r="N7" s="132"/>
      <c r="O7" s="124" t="str">
        <f>Instellingen!C37</f>
        <v> </v>
      </c>
      <c r="P7" s="125"/>
      <c r="Q7" s="125"/>
      <c r="R7" s="125"/>
      <c r="S7" s="125"/>
      <c r="T7" s="125"/>
      <c r="U7" s="125"/>
      <c r="V7" s="126"/>
      <c r="W7" s="127" t="str">
        <f>Instellingen!C38</f>
        <v> </v>
      </c>
      <c r="X7" s="128"/>
      <c r="Y7" s="128"/>
      <c r="Z7" s="128"/>
      <c r="AA7" s="128"/>
      <c r="AB7" s="128"/>
      <c r="AC7" s="128"/>
      <c r="AD7" s="129"/>
      <c r="AE7" s="124" t="str">
        <f>Instellingen!C39</f>
        <v> </v>
      </c>
      <c r="AF7" s="125"/>
      <c r="AG7" s="125"/>
      <c r="AH7" s="125"/>
      <c r="AI7" s="125"/>
      <c r="AJ7" s="125"/>
      <c r="AK7" s="125"/>
      <c r="AL7" s="126"/>
      <c r="AM7" s="127" t="str">
        <f>Instellingen!C40</f>
        <v> </v>
      </c>
      <c r="AN7" s="128"/>
      <c r="AO7" s="128"/>
      <c r="AP7" s="128"/>
      <c r="AQ7" s="128"/>
      <c r="AR7" s="128"/>
      <c r="AS7" s="128"/>
      <c r="AT7" s="129"/>
      <c r="AU7" s="124" t="str">
        <f>Instellingen!C41</f>
        <v> </v>
      </c>
      <c r="AV7" s="125"/>
      <c r="AW7" s="125"/>
      <c r="AX7" s="125"/>
      <c r="AY7" s="125"/>
      <c r="AZ7" s="125"/>
      <c r="BA7" s="125"/>
      <c r="BB7" s="126"/>
      <c r="BC7" s="78" t="s">
        <v>71</v>
      </c>
      <c r="BD7" s="5" t="s">
        <v>71</v>
      </c>
      <c r="BE7" s="11" t="s">
        <v>69</v>
      </c>
      <c r="BF7" s="11" t="s">
        <v>69</v>
      </c>
      <c r="BG7" s="11" t="s">
        <v>69</v>
      </c>
      <c r="BH7" s="11" t="s">
        <v>69</v>
      </c>
      <c r="BI7" s="38" t="s">
        <v>70</v>
      </c>
      <c r="BJ7" s="36" t="s">
        <v>70</v>
      </c>
      <c r="BK7" s="13"/>
      <c r="BL7" s="5"/>
      <c r="BM7" s="148"/>
      <c r="BN7" s="149"/>
    </row>
    <row r="8" spans="1:66" ht="25.5" customHeight="1">
      <c r="A8" s="2" t="s">
        <v>19</v>
      </c>
      <c r="B8" s="2" t="s">
        <v>7</v>
      </c>
      <c r="C8" s="2" t="s">
        <v>0</v>
      </c>
      <c r="D8" s="2" t="s">
        <v>1</v>
      </c>
      <c r="E8" s="2" t="s">
        <v>101</v>
      </c>
      <c r="F8" s="67" t="s">
        <v>3</v>
      </c>
      <c r="G8" s="8" t="s">
        <v>96</v>
      </c>
      <c r="H8" s="8" t="s">
        <v>38</v>
      </c>
      <c r="I8" s="8" t="s">
        <v>36</v>
      </c>
      <c r="J8" s="8" t="s">
        <v>37</v>
      </c>
      <c r="K8" s="8" t="s">
        <v>73</v>
      </c>
      <c r="L8" s="8" t="s">
        <v>74</v>
      </c>
      <c r="M8" s="2" t="s">
        <v>5</v>
      </c>
      <c r="N8" s="67" t="s">
        <v>16</v>
      </c>
      <c r="O8" s="8" t="s">
        <v>96</v>
      </c>
      <c r="P8" s="8" t="s">
        <v>38</v>
      </c>
      <c r="Q8" s="8" t="s">
        <v>36</v>
      </c>
      <c r="R8" s="8" t="s">
        <v>39</v>
      </c>
      <c r="S8" s="8" t="s">
        <v>73</v>
      </c>
      <c r="T8" s="8" t="s">
        <v>74</v>
      </c>
      <c r="U8" s="2" t="s">
        <v>5</v>
      </c>
      <c r="V8" s="67" t="s">
        <v>16</v>
      </c>
      <c r="W8" s="8" t="s">
        <v>96</v>
      </c>
      <c r="X8" s="8" t="s">
        <v>38</v>
      </c>
      <c r="Y8" s="8" t="s">
        <v>40</v>
      </c>
      <c r="Z8" s="8" t="s">
        <v>39</v>
      </c>
      <c r="AA8" s="8" t="s">
        <v>73</v>
      </c>
      <c r="AB8" s="8" t="s">
        <v>74</v>
      </c>
      <c r="AC8" s="2" t="s">
        <v>5</v>
      </c>
      <c r="AD8" s="67" t="s">
        <v>16</v>
      </c>
      <c r="AE8" s="8" t="s">
        <v>96</v>
      </c>
      <c r="AF8" s="8" t="s">
        <v>38</v>
      </c>
      <c r="AG8" s="8" t="s">
        <v>36</v>
      </c>
      <c r="AH8" s="8" t="s">
        <v>39</v>
      </c>
      <c r="AI8" s="8" t="s">
        <v>73</v>
      </c>
      <c r="AJ8" s="8" t="s">
        <v>74</v>
      </c>
      <c r="AK8" s="2" t="s">
        <v>5</v>
      </c>
      <c r="AL8" s="67" t="s">
        <v>16</v>
      </c>
      <c r="AM8" s="8" t="s">
        <v>96</v>
      </c>
      <c r="AN8" s="8" t="s">
        <v>38</v>
      </c>
      <c r="AO8" s="8" t="s">
        <v>36</v>
      </c>
      <c r="AP8" s="8" t="s">
        <v>39</v>
      </c>
      <c r="AQ8" s="8" t="s">
        <v>73</v>
      </c>
      <c r="AR8" s="8" t="s">
        <v>74</v>
      </c>
      <c r="AS8" s="2" t="s">
        <v>5</v>
      </c>
      <c r="AT8" s="67" t="s">
        <v>16</v>
      </c>
      <c r="AU8" s="8" t="s">
        <v>96</v>
      </c>
      <c r="AV8" s="8" t="s">
        <v>38</v>
      </c>
      <c r="AW8" s="8" t="s">
        <v>36</v>
      </c>
      <c r="AX8" s="8" t="s">
        <v>39</v>
      </c>
      <c r="AY8" s="8" t="s">
        <v>73</v>
      </c>
      <c r="AZ8" s="8" t="s">
        <v>74</v>
      </c>
      <c r="BA8" s="2" t="s">
        <v>5</v>
      </c>
      <c r="BB8" s="2" t="s">
        <v>16</v>
      </c>
      <c r="BC8" s="79" t="s">
        <v>23</v>
      </c>
      <c r="BD8" s="35" t="s">
        <v>4</v>
      </c>
      <c r="BE8" s="37" t="s">
        <v>23</v>
      </c>
      <c r="BF8" s="37" t="s">
        <v>23</v>
      </c>
      <c r="BG8" s="35" t="s">
        <v>4</v>
      </c>
      <c r="BH8" s="35" t="s">
        <v>4</v>
      </c>
      <c r="BI8" s="35" t="s">
        <v>23</v>
      </c>
      <c r="BJ8" s="35" t="s">
        <v>4</v>
      </c>
      <c r="BK8" s="35" t="s">
        <v>17</v>
      </c>
      <c r="BL8" s="35" t="s">
        <v>18</v>
      </c>
      <c r="BM8" s="8" t="s">
        <v>98</v>
      </c>
      <c r="BN8" s="2" t="s">
        <v>6</v>
      </c>
    </row>
    <row r="9" spans="2:62" ht="12.75">
      <c r="B9" s="6" t="s">
        <v>175</v>
      </c>
      <c r="C9" s="6" t="s">
        <v>330</v>
      </c>
      <c r="D9" s="6" t="s">
        <v>176</v>
      </c>
      <c r="E9" s="6" t="s">
        <v>27</v>
      </c>
      <c r="F9" s="6" t="s">
        <v>170</v>
      </c>
      <c r="H9" s="69">
        <v>219</v>
      </c>
      <c r="I9" s="69">
        <v>0</v>
      </c>
      <c r="J9" s="70">
        <f aca="true" t="shared" si="0" ref="J9:J21">H9+I9</f>
        <v>219</v>
      </c>
      <c r="K9" s="69">
        <v>7.5</v>
      </c>
      <c r="L9" s="69">
        <v>7</v>
      </c>
      <c r="M9" s="69">
        <v>1</v>
      </c>
      <c r="N9" s="71">
        <v>1</v>
      </c>
      <c r="R9" s="73">
        <f aca="true" t="shared" si="1" ref="R9:R21">P9+Q9</f>
        <v>0</v>
      </c>
      <c r="Z9" s="76">
        <f aca="true" t="shared" si="2" ref="Z9:Z21">X9+Y9</f>
        <v>0</v>
      </c>
      <c r="BC9" s="12">
        <f aca="true" t="shared" si="3" ref="BC9:BC21">N9+V9+AD9+AL9+AT9+BB9</f>
        <v>1</v>
      </c>
      <c r="BD9" s="12">
        <f aca="true" t="shared" si="4" ref="BD9:BD21">J9+R9+Z9+AH9+AP9+AX9</f>
        <v>219</v>
      </c>
      <c r="BI9" s="39">
        <f aca="true" t="shared" si="5" ref="BI9:BI21">BC9-BE9-BF9</f>
        <v>1</v>
      </c>
      <c r="BJ9" s="12">
        <f aca="true" t="shared" si="6" ref="BJ9:BJ21">BD9-BG9-BH9</f>
        <v>219</v>
      </c>
    </row>
    <row r="10" spans="2:62" ht="12.75">
      <c r="B10" s="6" t="s">
        <v>177</v>
      </c>
      <c r="C10" s="6" t="s">
        <v>331</v>
      </c>
      <c r="D10" s="6" t="s">
        <v>178</v>
      </c>
      <c r="E10" s="6" t="s">
        <v>27</v>
      </c>
      <c r="F10" s="6" t="s">
        <v>118</v>
      </c>
      <c r="H10" s="69">
        <v>197</v>
      </c>
      <c r="I10" s="69">
        <v>0</v>
      </c>
      <c r="J10" s="70">
        <f t="shared" si="0"/>
        <v>197</v>
      </c>
      <c r="K10" s="69">
        <v>6.5</v>
      </c>
      <c r="L10" s="69">
        <v>7</v>
      </c>
      <c r="M10" s="69">
        <v>2</v>
      </c>
      <c r="N10" s="71">
        <v>2</v>
      </c>
      <c r="R10" s="73">
        <f t="shared" si="1"/>
        <v>0</v>
      </c>
      <c r="Z10" s="76">
        <f t="shared" si="2"/>
        <v>0</v>
      </c>
      <c r="BC10" s="12">
        <f t="shared" si="3"/>
        <v>2</v>
      </c>
      <c r="BD10" s="12">
        <f t="shared" si="4"/>
        <v>197</v>
      </c>
      <c r="BI10" s="39">
        <f t="shared" si="5"/>
        <v>2</v>
      </c>
      <c r="BJ10" s="12">
        <f t="shared" si="6"/>
        <v>197</v>
      </c>
    </row>
    <row r="11" spans="2:62" ht="12.75">
      <c r="B11" s="6" t="s">
        <v>179</v>
      </c>
      <c r="C11" s="6" t="s">
        <v>332</v>
      </c>
      <c r="D11" s="6" t="s">
        <v>180</v>
      </c>
      <c r="E11" s="6" t="s">
        <v>27</v>
      </c>
      <c r="F11" s="6" t="s">
        <v>163</v>
      </c>
      <c r="H11" s="69">
        <v>196.5</v>
      </c>
      <c r="I11" s="69">
        <v>0</v>
      </c>
      <c r="J11" s="70">
        <f t="shared" si="0"/>
        <v>196.5</v>
      </c>
      <c r="K11" s="69">
        <v>6.5</v>
      </c>
      <c r="L11" s="69">
        <v>7</v>
      </c>
      <c r="M11" s="69">
        <v>3</v>
      </c>
      <c r="N11" s="71">
        <v>3</v>
      </c>
      <c r="R11" s="73">
        <f t="shared" si="1"/>
        <v>0</v>
      </c>
      <c r="Z11" s="76">
        <f t="shared" si="2"/>
        <v>0</v>
      </c>
      <c r="BC11" s="12">
        <f t="shared" si="3"/>
        <v>3</v>
      </c>
      <c r="BD11" s="12">
        <f t="shared" si="4"/>
        <v>196.5</v>
      </c>
      <c r="BI11" s="39">
        <f t="shared" si="5"/>
        <v>3</v>
      </c>
      <c r="BJ11" s="12">
        <f t="shared" si="6"/>
        <v>196.5</v>
      </c>
    </row>
    <row r="12" spans="2:62" ht="12.75">
      <c r="B12" s="6" t="s">
        <v>181</v>
      </c>
      <c r="C12" s="6" t="s">
        <v>333</v>
      </c>
      <c r="D12" s="6" t="s">
        <v>182</v>
      </c>
      <c r="E12" s="6" t="s">
        <v>27</v>
      </c>
      <c r="F12" s="6" t="s">
        <v>163</v>
      </c>
      <c r="H12" s="69">
        <v>189</v>
      </c>
      <c r="I12" s="69">
        <v>0</v>
      </c>
      <c r="J12" s="70">
        <f t="shared" si="0"/>
        <v>189</v>
      </c>
      <c r="K12" s="69">
        <v>5.5</v>
      </c>
      <c r="L12" s="69">
        <v>6</v>
      </c>
      <c r="M12" s="69">
        <v>4</v>
      </c>
      <c r="N12" s="71">
        <v>4</v>
      </c>
      <c r="R12" s="73">
        <f t="shared" si="1"/>
        <v>0</v>
      </c>
      <c r="Z12" s="76">
        <f t="shared" si="2"/>
        <v>0</v>
      </c>
      <c r="BC12" s="12">
        <f t="shared" si="3"/>
        <v>4</v>
      </c>
      <c r="BD12" s="12">
        <f t="shared" si="4"/>
        <v>189</v>
      </c>
      <c r="BI12" s="39">
        <f t="shared" si="5"/>
        <v>4</v>
      </c>
      <c r="BJ12" s="12">
        <f t="shared" si="6"/>
        <v>189</v>
      </c>
    </row>
    <row r="13" spans="2:62" ht="12.75">
      <c r="B13" s="6" t="s">
        <v>183</v>
      </c>
      <c r="C13" s="6" t="s">
        <v>334</v>
      </c>
      <c r="D13" s="6" t="s">
        <v>184</v>
      </c>
      <c r="E13" s="6" t="s">
        <v>27</v>
      </c>
      <c r="F13" s="6" t="s">
        <v>118</v>
      </c>
      <c r="H13" s="69">
        <v>185</v>
      </c>
      <c r="I13" s="69">
        <v>0</v>
      </c>
      <c r="J13" s="70">
        <f t="shared" si="0"/>
        <v>185</v>
      </c>
      <c r="K13" s="69">
        <v>5.5</v>
      </c>
      <c r="L13" s="69">
        <v>6</v>
      </c>
      <c r="M13" s="69">
        <v>5</v>
      </c>
      <c r="N13" s="71">
        <v>5</v>
      </c>
      <c r="R13" s="73">
        <f t="shared" si="1"/>
        <v>0</v>
      </c>
      <c r="Z13" s="76">
        <f t="shared" si="2"/>
        <v>0</v>
      </c>
      <c r="BC13" s="12">
        <f t="shared" si="3"/>
        <v>5</v>
      </c>
      <c r="BD13" s="12">
        <f t="shared" si="4"/>
        <v>185</v>
      </c>
      <c r="BI13" s="39">
        <f t="shared" si="5"/>
        <v>5</v>
      </c>
      <c r="BJ13" s="12">
        <f t="shared" si="6"/>
        <v>185</v>
      </c>
    </row>
    <row r="14" spans="2:62" ht="12.75">
      <c r="B14" s="6" t="s">
        <v>185</v>
      </c>
      <c r="C14" s="6" t="s">
        <v>335</v>
      </c>
      <c r="D14" s="6" t="s">
        <v>186</v>
      </c>
      <c r="E14" s="6" t="s">
        <v>27</v>
      </c>
      <c r="F14" s="6" t="s">
        <v>118</v>
      </c>
      <c r="H14" s="69">
        <v>183</v>
      </c>
      <c r="I14" s="69">
        <v>0</v>
      </c>
      <c r="J14" s="70">
        <f t="shared" si="0"/>
        <v>183</v>
      </c>
      <c r="K14" s="69">
        <v>6</v>
      </c>
      <c r="L14" s="69">
        <v>6</v>
      </c>
      <c r="M14" s="69">
        <v>6</v>
      </c>
      <c r="N14" s="71">
        <v>6</v>
      </c>
      <c r="R14" s="73">
        <f t="shared" si="1"/>
        <v>0</v>
      </c>
      <c r="Z14" s="76">
        <f t="shared" si="2"/>
        <v>0</v>
      </c>
      <c r="BC14" s="12">
        <f t="shared" si="3"/>
        <v>6</v>
      </c>
      <c r="BD14" s="12">
        <f t="shared" si="4"/>
        <v>183</v>
      </c>
      <c r="BI14" s="39">
        <f t="shared" si="5"/>
        <v>6</v>
      </c>
      <c r="BJ14" s="12">
        <f t="shared" si="6"/>
        <v>183</v>
      </c>
    </row>
    <row r="15" spans="2:62" ht="12.75">
      <c r="B15" s="6" t="s">
        <v>187</v>
      </c>
      <c r="C15" s="6" t="s">
        <v>336</v>
      </c>
      <c r="D15" s="6" t="s">
        <v>147</v>
      </c>
      <c r="E15" s="6" t="s">
        <v>27</v>
      </c>
      <c r="F15" s="6" t="s">
        <v>126</v>
      </c>
      <c r="H15" s="69">
        <v>183</v>
      </c>
      <c r="I15" s="69">
        <v>0</v>
      </c>
      <c r="J15" s="70">
        <f t="shared" si="0"/>
        <v>183</v>
      </c>
      <c r="K15" s="69">
        <v>6</v>
      </c>
      <c r="L15" s="69">
        <v>5.5</v>
      </c>
      <c r="M15" s="69">
        <v>7</v>
      </c>
      <c r="N15" s="71">
        <v>7</v>
      </c>
      <c r="R15" s="73">
        <f t="shared" si="1"/>
        <v>0</v>
      </c>
      <c r="Z15" s="76">
        <f t="shared" si="2"/>
        <v>0</v>
      </c>
      <c r="BC15" s="12">
        <f t="shared" si="3"/>
        <v>7</v>
      </c>
      <c r="BD15" s="12">
        <f t="shared" si="4"/>
        <v>183</v>
      </c>
      <c r="BI15" s="39">
        <f t="shared" si="5"/>
        <v>7</v>
      </c>
      <c r="BJ15" s="12">
        <f t="shared" si="6"/>
        <v>183</v>
      </c>
    </row>
    <row r="16" spans="2:62" ht="12.75">
      <c r="B16" s="6" t="s">
        <v>188</v>
      </c>
      <c r="C16" s="6" t="s">
        <v>337</v>
      </c>
      <c r="D16" s="6" t="s">
        <v>189</v>
      </c>
      <c r="E16" s="6" t="s">
        <v>27</v>
      </c>
      <c r="F16" s="6" t="s">
        <v>136</v>
      </c>
      <c r="H16" s="69">
        <v>181.5</v>
      </c>
      <c r="I16" s="69">
        <v>0</v>
      </c>
      <c r="J16" s="70">
        <f t="shared" si="0"/>
        <v>181.5</v>
      </c>
      <c r="K16" s="69">
        <v>6.5</v>
      </c>
      <c r="L16" s="69">
        <v>6</v>
      </c>
      <c r="M16" s="69">
        <v>8</v>
      </c>
      <c r="N16" s="71">
        <v>8</v>
      </c>
      <c r="R16" s="73">
        <f t="shared" si="1"/>
        <v>0</v>
      </c>
      <c r="Z16" s="76">
        <f t="shared" si="2"/>
        <v>0</v>
      </c>
      <c r="BC16" s="12">
        <f t="shared" si="3"/>
        <v>8</v>
      </c>
      <c r="BD16" s="12">
        <f t="shared" si="4"/>
        <v>181.5</v>
      </c>
      <c r="BI16" s="39">
        <f t="shared" si="5"/>
        <v>8</v>
      </c>
      <c r="BJ16" s="12">
        <f t="shared" si="6"/>
        <v>181.5</v>
      </c>
    </row>
    <row r="17" spans="2:62" ht="12.75">
      <c r="B17" s="6" t="s">
        <v>190</v>
      </c>
      <c r="C17" s="6" t="s">
        <v>338</v>
      </c>
      <c r="D17" s="6" t="s">
        <v>191</v>
      </c>
      <c r="E17" s="6" t="s">
        <v>27</v>
      </c>
      <c r="H17" s="69">
        <v>181.5</v>
      </c>
      <c r="I17" s="69">
        <v>0</v>
      </c>
      <c r="J17" s="70">
        <f t="shared" si="0"/>
        <v>181.5</v>
      </c>
      <c r="K17" s="69">
        <v>5</v>
      </c>
      <c r="L17" s="69">
        <v>5.5</v>
      </c>
      <c r="M17" s="69">
        <v>9</v>
      </c>
      <c r="N17" s="71">
        <v>9</v>
      </c>
      <c r="R17" s="73">
        <f t="shared" si="1"/>
        <v>0</v>
      </c>
      <c r="Z17" s="76">
        <f t="shared" si="2"/>
        <v>0</v>
      </c>
      <c r="BC17" s="12">
        <f t="shared" si="3"/>
        <v>9</v>
      </c>
      <c r="BD17" s="12">
        <f t="shared" si="4"/>
        <v>181.5</v>
      </c>
      <c r="BI17" s="39">
        <f t="shared" si="5"/>
        <v>9</v>
      </c>
      <c r="BJ17" s="12">
        <f t="shared" si="6"/>
        <v>181.5</v>
      </c>
    </row>
    <row r="18" spans="2:62" ht="12.75">
      <c r="B18" s="6" t="s">
        <v>192</v>
      </c>
      <c r="C18" s="6" t="s">
        <v>339</v>
      </c>
      <c r="D18" s="6" t="s">
        <v>193</v>
      </c>
      <c r="E18" s="6" t="s">
        <v>27</v>
      </c>
      <c r="F18" s="6" t="s">
        <v>121</v>
      </c>
      <c r="H18" s="69">
        <v>180.5</v>
      </c>
      <c r="I18" s="69">
        <v>0</v>
      </c>
      <c r="J18" s="70">
        <f t="shared" si="0"/>
        <v>180.5</v>
      </c>
      <c r="K18" s="69">
        <v>5.5</v>
      </c>
      <c r="L18" s="69">
        <v>6</v>
      </c>
      <c r="M18" s="69">
        <v>10</v>
      </c>
      <c r="N18" s="71">
        <v>10</v>
      </c>
      <c r="R18" s="73">
        <f t="shared" si="1"/>
        <v>0</v>
      </c>
      <c r="Z18" s="76">
        <f t="shared" si="2"/>
        <v>0</v>
      </c>
      <c r="BC18" s="12">
        <f t="shared" si="3"/>
        <v>10</v>
      </c>
      <c r="BD18" s="12">
        <f t="shared" si="4"/>
        <v>180.5</v>
      </c>
      <c r="BI18" s="39">
        <f t="shared" si="5"/>
        <v>10</v>
      </c>
      <c r="BJ18" s="12">
        <f t="shared" si="6"/>
        <v>180.5</v>
      </c>
    </row>
    <row r="19" spans="2:62" ht="12.75">
      <c r="B19" s="6" t="s">
        <v>194</v>
      </c>
      <c r="C19" s="6" t="s">
        <v>340</v>
      </c>
      <c r="D19" s="6" t="s">
        <v>143</v>
      </c>
      <c r="E19" s="6" t="s">
        <v>27</v>
      </c>
      <c r="F19" s="6" t="s">
        <v>195</v>
      </c>
      <c r="H19" s="69">
        <v>177</v>
      </c>
      <c r="I19" s="69">
        <v>0</v>
      </c>
      <c r="J19" s="70">
        <f t="shared" si="0"/>
        <v>177</v>
      </c>
      <c r="K19" s="69">
        <v>5</v>
      </c>
      <c r="L19" s="69">
        <v>5.5</v>
      </c>
      <c r="M19" s="69">
        <v>11</v>
      </c>
      <c r="N19" s="71">
        <v>11</v>
      </c>
      <c r="R19" s="73">
        <f t="shared" si="1"/>
        <v>0</v>
      </c>
      <c r="Z19" s="76">
        <f t="shared" si="2"/>
        <v>0</v>
      </c>
      <c r="BC19" s="12">
        <f t="shared" si="3"/>
        <v>11</v>
      </c>
      <c r="BD19" s="12">
        <f t="shared" si="4"/>
        <v>177</v>
      </c>
      <c r="BI19" s="39">
        <f t="shared" si="5"/>
        <v>11</v>
      </c>
      <c r="BJ19" s="12">
        <f t="shared" si="6"/>
        <v>177</v>
      </c>
    </row>
    <row r="20" spans="2:62" ht="12.75">
      <c r="B20" s="6" t="s">
        <v>196</v>
      </c>
      <c r="C20" s="6" t="s">
        <v>341</v>
      </c>
      <c r="D20" s="6" t="s">
        <v>197</v>
      </c>
      <c r="E20" s="6" t="s">
        <v>27</v>
      </c>
      <c r="F20" s="6" t="s">
        <v>129</v>
      </c>
      <c r="H20" s="69">
        <v>176.5</v>
      </c>
      <c r="I20" s="69">
        <v>0</v>
      </c>
      <c r="J20" s="70">
        <f t="shared" si="0"/>
        <v>176.5</v>
      </c>
      <c r="K20" s="69">
        <v>5</v>
      </c>
      <c r="L20" s="69">
        <v>5.5</v>
      </c>
      <c r="M20" s="69">
        <v>12</v>
      </c>
      <c r="N20" s="71">
        <v>12</v>
      </c>
      <c r="R20" s="73">
        <f t="shared" si="1"/>
        <v>0</v>
      </c>
      <c r="Z20" s="76">
        <f t="shared" si="2"/>
        <v>0</v>
      </c>
      <c r="BC20" s="12">
        <f t="shared" si="3"/>
        <v>12</v>
      </c>
      <c r="BD20" s="12">
        <f t="shared" si="4"/>
        <v>176.5</v>
      </c>
      <c r="BI20" s="39">
        <f t="shared" si="5"/>
        <v>12</v>
      </c>
      <c r="BJ20" s="12">
        <f t="shared" si="6"/>
        <v>176.5</v>
      </c>
    </row>
    <row r="21" spans="2:62" ht="12.75">
      <c r="B21" s="6" t="s">
        <v>198</v>
      </c>
      <c r="C21" s="6" t="s">
        <v>342</v>
      </c>
      <c r="D21" s="6" t="s">
        <v>199</v>
      </c>
      <c r="E21" s="6" t="s">
        <v>27</v>
      </c>
      <c r="F21" s="6" t="s">
        <v>170</v>
      </c>
      <c r="H21" s="69">
        <v>169</v>
      </c>
      <c r="I21" s="69">
        <v>0</v>
      </c>
      <c r="J21" s="70">
        <f t="shared" si="0"/>
        <v>169</v>
      </c>
      <c r="K21" s="69">
        <v>5</v>
      </c>
      <c r="L21" s="69">
        <v>5</v>
      </c>
      <c r="M21" s="69">
        <v>13</v>
      </c>
      <c r="N21" s="71">
        <v>13</v>
      </c>
      <c r="R21" s="73">
        <f t="shared" si="1"/>
        <v>0</v>
      </c>
      <c r="Z21" s="76">
        <f t="shared" si="2"/>
        <v>0</v>
      </c>
      <c r="BC21" s="12">
        <f t="shared" si="3"/>
        <v>13</v>
      </c>
      <c r="BD21" s="12">
        <f t="shared" si="4"/>
        <v>169</v>
      </c>
      <c r="BI21" s="39">
        <f t="shared" si="5"/>
        <v>13</v>
      </c>
      <c r="BJ21" s="12">
        <f t="shared" si="6"/>
        <v>169</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526 AC8:AD65526 U8:V65526 AK8:AL65526 AS8:AT65526 BA8:BB65526">
      <formula1>0</formula1>
      <formula2>999</formula2>
    </dataValidation>
    <dataValidation type="decimal" allowBlank="1" showInputMessage="1" showErrorMessage="1" sqref="K1:L2 S1:T2 AY1:AZ2 AQ1:AR2 AI1:AJ2 AA1:AB2 K8:L65526 AA8:AB65526 S8:T65526 AI8:AJ65526 AQ8:AR65526 AY8:AZ65526">
      <formula1>0</formula1>
      <formula2>99</formula2>
    </dataValidation>
    <dataValidation type="decimal" allowBlank="1" showInputMessage="1" showErrorMessage="1" sqref="H1:I2 P1:Q2 AV1:AW2 AN1:AO2 AF1:AG2 X1:Y2 H8:I65526 X8:Y65526 P8:Q65526 AF8:AG65526 AN8:AO65526 AV8:AW65526">
      <formula1>0</formula1>
      <formula2>400</formula2>
    </dataValidation>
    <dataValidation operator="lessThanOrEqual" allowBlank="1" showInputMessage="1" showErrorMessage="1" sqref="R8:R21 AH8 AP8 AX8 Z8:Z21 J1:J2 R1:R2 AX1:AX2 AP1:AP2 AH1:AH2 Z1:Z2 BC1:BK8 BL1:BL4 BL7:BL8 J8:J21 BC9:BD21 BI9:BJ21"/>
    <dataValidation type="list" allowBlank="1" showInputMessage="1" showErrorMessage="1" sqref="BM1:BM2 BM9:BM65526">
      <formula1>"ja,nee"</formula1>
    </dataValidation>
    <dataValidation type="decimal" operator="lessThanOrEqual" allowBlank="1" showInputMessage="1" showErrorMessage="1" sqref="AH9:AH65526 AP9:AP65526 AX9:AX65526 J22:J65526 Z22:Z65526 R22:R65526 BC22:BD65526 BE9:BH65526 BK9:BL65526 BI22: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4.xml><?xml version="1.0" encoding="utf-8"?>
<worksheet xmlns="http://schemas.openxmlformats.org/spreadsheetml/2006/main" xmlns:r="http://schemas.openxmlformats.org/officeDocument/2006/relationships">
  <sheetPr codeName="Blad72"/>
  <dimension ref="A1:BN28"/>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9" sqref="B9"/>
    </sheetView>
  </sheetViews>
  <sheetFormatPr defaultColWidth="9.140625" defaultRowHeight="12.75"/>
  <cols>
    <col min="1" max="1" width="3.28125" style="6" bestFit="1" customWidth="1"/>
    <col min="2" max="2" width="10.140625" style="6" customWidth="1"/>
    <col min="3" max="4" width="22.7109375" style="6" customWidth="1"/>
    <col min="5" max="5" width="4.140625" style="6" hidden="1" customWidth="1"/>
    <col min="6" max="6" width="18.7109375" style="6" customWidth="1"/>
    <col min="7" max="7" width="2.7109375" style="69" customWidth="1"/>
    <col min="8" max="8" width="5.7109375" style="69" customWidth="1"/>
    <col min="9" max="9" width="5.7109375" style="69" hidden="1" customWidth="1"/>
    <col min="10" max="10" width="5.7109375" style="70" hidden="1" customWidth="1"/>
    <col min="11" max="12" width="3.7109375" style="69" customWidth="1"/>
    <col min="13" max="13" width="3.00390625" style="69" customWidth="1"/>
    <col min="14" max="14" width="3.8515625" style="71" customWidth="1"/>
    <col min="15" max="15" width="2.7109375" style="72" customWidth="1"/>
    <col min="16" max="16" width="5.7109375" style="72" customWidth="1"/>
    <col min="17" max="17" width="5.7109375" style="72" hidden="1" customWidth="1"/>
    <col min="18" max="18" width="5.7109375" style="73" hidden="1" customWidth="1"/>
    <col min="19" max="20" width="3.7109375" style="72" customWidth="1"/>
    <col min="21" max="21" width="3.00390625" style="72" customWidth="1"/>
    <col min="22" max="22" width="3.8515625" style="74" customWidth="1"/>
    <col min="23" max="23" width="2.7109375" style="75" customWidth="1"/>
    <col min="24" max="24" width="5.7109375" style="75" customWidth="1"/>
    <col min="25" max="25" width="5.7109375" style="75" hidden="1" customWidth="1"/>
    <col min="26" max="26" width="5.7109375" style="76" hidden="1" customWidth="1"/>
    <col min="27" max="28" width="3.7109375" style="75" customWidth="1"/>
    <col min="29" max="29" width="3.00390625" style="75" customWidth="1"/>
    <col min="30" max="30" width="3.8515625" style="77" customWidth="1"/>
    <col min="31" max="31" width="2.7109375" style="72" hidden="1" customWidth="1"/>
    <col min="32" max="33" width="5.7109375" style="72" hidden="1" customWidth="1"/>
    <col min="34" max="34" width="5.7109375" style="73" hidden="1" customWidth="1"/>
    <col min="35" max="36" width="3.7109375" style="72" hidden="1" customWidth="1"/>
    <col min="37" max="37" width="3.00390625" style="72" hidden="1" customWidth="1"/>
    <col min="38" max="38" width="3.8515625" style="74" hidden="1" customWidth="1"/>
    <col min="39" max="39" width="2.7109375" style="75" hidden="1" customWidth="1"/>
    <col min="40" max="41" width="5.7109375" style="75" hidden="1" customWidth="1"/>
    <col min="42" max="42" width="5.7109375" style="76" hidden="1" customWidth="1"/>
    <col min="43" max="44" width="3.7109375" style="75" hidden="1" customWidth="1"/>
    <col min="45" max="45" width="3.00390625" style="75" hidden="1" customWidth="1"/>
    <col min="46" max="46" width="3.8515625" style="77" hidden="1" customWidth="1"/>
    <col min="47" max="47" width="2.7109375" style="72" hidden="1" customWidth="1"/>
    <col min="48" max="49" width="5.7109375" style="72" hidden="1" customWidth="1"/>
    <col min="50" max="50" width="5.7109375" style="73" hidden="1" customWidth="1"/>
    <col min="51" max="52" width="3.7109375" style="72" hidden="1" customWidth="1"/>
    <col min="53" max="53" width="3.00390625" style="72" hidden="1" customWidth="1"/>
    <col min="54" max="54" width="3.8515625" style="72" hidden="1" customWidth="1"/>
    <col min="55" max="55" width="5.28125" style="12" customWidth="1"/>
    <col min="56" max="56" width="6.140625" style="12" hidden="1" customWidth="1"/>
    <col min="57" max="57" width="5.28125" style="12" customWidth="1"/>
    <col min="58" max="58" width="5.28125" style="12" hidden="1" customWidth="1"/>
    <col min="59" max="60" width="6.00390625" style="12" hidden="1" customWidth="1"/>
    <col min="61" max="61" width="6.00390625" style="12" customWidth="1"/>
    <col min="62" max="62" width="6.00390625" style="12" hidden="1" customWidth="1"/>
    <col min="63" max="63" width="4.00390625" style="6" customWidth="1"/>
    <col min="64" max="64" width="4.8515625" style="6" customWidth="1"/>
    <col min="65" max="65" width="5.57421875" style="6" customWidth="1"/>
    <col min="66" max="66" width="17.28125" style="6" customWidth="1"/>
    <col min="67" max="16384" width="9.140625" style="12" customWidth="1"/>
  </cols>
  <sheetData>
    <row r="1" spans="1:66" ht="12.75">
      <c r="A1" s="133" t="s">
        <v>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5"/>
    </row>
    <row r="2" spans="1:66" ht="12.75" customHeight="1" hidden="1">
      <c r="A2" s="96"/>
      <c r="B2" s="96"/>
      <c r="C2" s="96">
        <v>1</v>
      </c>
      <c r="D2" s="96">
        <f>FLOOR((C2+3)/4,1)</f>
        <v>1</v>
      </c>
      <c r="E2" s="96"/>
      <c r="F2" s="96"/>
      <c r="G2" s="68"/>
      <c r="H2" s="68">
        <v>192</v>
      </c>
      <c r="I2" s="70">
        <v>190</v>
      </c>
      <c r="J2" s="70">
        <f>H2+I2</f>
        <v>382</v>
      </c>
      <c r="K2" s="70"/>
      <c r="L2" s="70"/>
      <c r="M2" s="70"/>
      <c r="N2" s="80">
        <v>1</v>
      </c>
      <c r="O2" s="73"/>
      <c r="P2" s="73">
        <v>193</v>
      </c>
      <c r="Q2" s="73">
        <v>193</v>
      </c>
      <c r="R2" s="73">
        <f>P2+Q2</f>
        <v>386</v>
      </c>
      <c r="S2" s="73"/>
      <c r="T2" s="73"/>
      <c r="U2" s="73"/>
      <c r="V2" s="81">
        <v>2</v>
      </c>
      <c r="W2" s="76"/>
      <c r="X2" s="76">
        <v>198</v>
      </c>
      <c r="Y2" s="76">
        <v>198</v>
      </c>
      <c r="Z2" s="76">
        <f>X2+Y2</f>
        <v>396</v>
      </c>
      <c r="AA2" s="76"/>
      <c r="AB2" s="76"/>
      <c r="AC2" s="76"/>
      <c r="AD2" s="82">
        <v>3</v>
      </c>
      <c r="AE2" s="73"/>
      <c r="AF2" s="73">
        <v>177</v>
      </c>
      <c r="AG2" s="73">
        <v>177</v>
      </c>
      <c r="AH2" s="73">
        <f>AF2+AG2</f>
        <v>354</v>
      </c>
      <c r="AI2" s="73"/>
      <c r="AJ2" s="73"/>
      <c r="AK2" s="73"/>
      <c r="AL2" s="81">
        <v>4</v>
      </c>
      <c r="AM2" s="76"/>
      <c r="AN2" s="76">
        <v>178</v>
      </c>
      <c r="AO2" s="76">
        <v>178</v>
      </c>
      <c r="AP2" s="76">
        <f>AN2+AO2</f>
        <v>356</v>
      </c>
      <c r="AQ2" s="76"/>
      <c r="AR2" s="76"/>
      <c r="AS2" s="76"/>
      <c r="AT2" s="82">
        <v>5</v>
      </c>
      <c r="AU2" s="73"/>
      <c r="AV2" s="73">
        <v>179</v>
      </c>
      <c r="AW2" s="73">
        <v>179</v>
      </c>
      <c r="AX2" s="73">
        <f>AV2+AW2</f>
        <v>358</v>
      </c>
      <c r="AY2" s="73"/>
      <c r="AZ2" s="73"/>
      <c r="BA2" s="73"/>
      <c r="BB2" s="73">
        <v>6</v>
      </c>
      <c r="BC2" s="12">
        <f>N2+V2+AD2+AL2+AT2+BB2</f>
        <v>21</v>
      </c>
      <c r="BD2" s="12">
        <f>J2+R2+Z2+AH2+AP2+AX2</f>
        <v>2232</v>
      </c>
      <c r="BE2" s="39">
        <f>IF($O$4&gt;0,(LARGE(($N2,$V2,$AD2,$AL2,$AT2,$BB2),1)),"0")</f>
        <v>6</v>
      </c>
      <c r="BF2" s="39">
        <f>IF($O$4&gt;0,(LARGE(($N2,$V2,$AD2,$AL2,$AT2,$BB2),2)),"0")</f>
        <v>5</v>
      </c>
      <c r="BG2" s="12">
        <v>354</v>
      </c>
      <c r="BH2" s="12">
        <v>354</v>
      </c>
      <c r="BI2" s="39">
        <f>BC2-BE2-BF2</f>
        <v>10</v>
      </c>
      <c r="BJ2" s="12">
        <f>BD2-BG2-BH2</f>
        <v>1524</v>
      </c>
      <c r="BK2" s="12"/>
      <c r="BL2" s="12"/>
      <c r="BN2" s="12"/>
    </row>
    <row r="3" spans="1:66" ht="12.75">
      <c r="A3" s="114" t="s">
        <v>9</v>
      </c>
      <c r="B3" s="116"/>
      <c r="C3" s="136" t="str">
        <f>Instellingen!B3</f>
        <v>Regio</v>
      </c>
      <c r="D3" s="137"/>
      <c r="E3" s="138"/>
      <c r="F3" s="114" t="s">
        <v>43</v>
      </c>
      <c r="G3" s="115"/>
      <c r="H3" s="115"/>
      <c r="I3" s="115"/>
      <c r="J3" s="115"/>
      <c r="K3" s="115"/>
      <c r="L3" s="115"/>
      <c r="M3" s="115"/>
      <c r="N3" s="116"/>
      <c r="O3" s="139"/>
      <c r="P3" s="140"/>
      <c r="Q3" s="140"/>
      <c r="R3" s="140"/>
      <c r="S3" s="140"/>
      <c r="T3" s="140"/>
      <c r="U3" s="140"/>
      <c r="V3" s="141"/>
      <c r="W3" s="142"/>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4"/>
      <c r="BC3" s="114" t="s">
        <v>41</v>
      </c>
      <c r="BD3" s="115"/>
      <c r="BE3" s="115"/>
      <c r="BF3" s="115"/>
      <c r="BG3" s="115"/>
      <c r="BH3" s="115"/>
      <c r="BI3" s="115"/>
      <c r="BJ3" s="115"/>
      <c r="BK3" s="116"/>
      <c r="BL3" s="23">
        <f>Instellingen!B6</f>
        <v>3</v>
      </c>
      <c r="BM3" s="142"/>
      <c r="BN3" s="143"/>
    </row>
    <row r="4" spans="1:66" ht="12.75">
      <c r="A4" s="114" t="s">
        <v>10</v>
      </c>
      <c r="B4" s="116"/>
      <c r="C4" s="151" t="s">
        <v>28</v>
      </c>
      <c r="D4" s="137"/>
      <c r="E4" s="138"/>
      <c r="F4" s="114" t="s">
        <v>72</v>
      </c>
      <c r="G4" s="115"/>
      <c r="H4" s="115"/>
      <c r="I4" s="115"/>
      <c r="J4" s="115"/>
      <c r="K4" s="115"/>
      <c r="L4" s="115"/>
      <c r="M4" s="115"/>
      <c r="N4" s="116"/>
      <c r="O4" s="111">
        <f>Instellingen!B7</f>
        <v>1</v>
      </c>
      <c r="P4" s="112"/>
      <c r="Q4" s="112"/>
      <c r="R4" s="112"/>
      <c r="S4" s="112"/>
      <c r="T4" s="112"/>
      <c r="U4" s="112"/>
      <c r="V4" s="113"/>
      <c r="W4" s="145"/>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7"/>
      <c r="BC4" s="114"/>
      <c r="BD4" s="115"/>
      <c r="BE4" s="115"/>
      <c r="BF4" s="115"/>
      <c r="BG4" s="115"/>
      <c r="BH4" s="115"/>
      <c r="BI4" s="115"/>
      <c r="BJ4" s="115"/>
      <c r="BK4" s="116"/>
      <c r="BL4" s="23"/>
      <c r="BM4" s="145"/>
      <c r="BN4" s="146"/>
    </row>
    <row r="5" spans="1:66" ht="12.75">
      <c r="A5" s="114" t="s">
        <v>11</v>
      </c>
      <c r="B5" s="116"/>
      <c r="C5" s="151"/>
      <c r="D5" s="137"/>
      <c r="E5" s="138"/>
      <c r="F5" s="114" t="s">
        <v>12</v>
      </c>
      <c r="G5" s="115"/>
      <c r="H5" s="115"/>
      <c r="I5" s="115"/>
      <c r="J5" s="115"/>
      <c r="K5" s="115"/>
      <c r="L5" s="115"/>
      <c r="M5" s="115"/>
      <c r="N5" s="116"/>
      <c r="O5" s="111">
        <f>Instellingen!B5</f>
        <v>99</v>
      </c>
      <c r="P5" s="112"/>
      <c r="Q5" s="112"/>
      <c r="R5" s="112"/>
      <c r="S5" s="112"/>
      <c r="T5" s="112"/>
      <c r="U5" s="112"/>
      <c r="V5" s="113"/>
      <c r="W5" s="148"/>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50"/>
      <c r="BC5" s="114" t="s">
        <v>13</v>
      </c>
      <c r="BD5" s="115"/>
      <c r="BE5" s="115"/>
      <c r="BF5" s="115"/>
      <c r="BG5" s="115"/>
      <c r="BH5" s="115"/>
      <c r="BI5" s="115"/>
      <c r="BJ5" s="115"/>
      <c r="BK5" s="116"/>
      <c r="BL5" s="9">
        <v>2</v>
      </c>
      <c r="BM5" s="145"/>
      <c r="BN5" s="146"/>
    </row>
    <row r="6" spans="1:66" ht="12.75" customHeight="1">
      <c r="A6" s="117"/>
      <c r="B6" s="117"/>
      <c r="C6" s="117"/>
      <c r="D6" s="117"/>
      <c r="E6" s="118"/>
      <c r="F6" s="67" t="s">
        <v>14</v>
      </c>
      <c r="G6" s="121" t="str">
        <f>Instellingen!B36</f>
        <v>Brummen</v>
      </c>
      <c r="H6" s="122"/>
      <c r="I6" s="122"/>
      <c r="J6" s="122"/>
      <c r="K6" s="122"/>
      <c r="L6" s="122"/>
      <c r="M6" s="122"/>
      <c r="N6" s="123"/>
      <c r="O6" s="124">
        <f>Instellingen!B37</f>
        <v>0</v>
      </c>
      <c r="P6" s="125"/>
      <c r="Q6" s="125"/>
      <c r="R6" s="125"/>
      <c r="S6" s="125"/>
      <c r="T6" s="125"/>
      <c r="U6" s="125"/>
      <c r="V6" s="126"/>
      <c r="W6" s="127">
        <f>Instellingen!B38</f>
        <v>0</v>
      </c>
      <c r="X6" s="128"/>
      <c r="Y6" s="128"/>
      <c r="Z6" s="128"/>
      <c r="AA6" s="128"/>
      <c r="AB6" s="128"/>
      <c r="AC6" s="128"/>
      <c r="AD6" s="129"/>
      <c r="AE6" s="124">
        <f>Instellingen!B39</f>
        <v>0</v>
      </c>
      <c r="AF6" s="125"/>
      <c r="AG6" s="125"/>
      <c r="AH6" s="125"/>
      <c r="AI6" s="125"/>
      <c r="AJ6" s="125"/>
      <c r="AK6" s="125"/>
      <c r="AL6" s="126"/>
      <c r="AM6" s="127">
        <f>Instellingen!B40</f>
        <v>0</v>
      </c>
      <c r="AN6" s="128"/>
      <c r="AO6" s="128"/>
      <c r="AP6" s="128"/>
      <c r="AQ6" s="128"/>
      <c r="AR6" s="128"/>
      <c r="AS6" s="128"/>
      <c r="AT6" s="129"/>
      <c r="AU6" s="124">
        <f>Instellingen!B41</f>
        <v>0</v>
      </c>
      <c r="AV6" s="125"/>
      <c r="AW6" s="125"/>
      <c r="AX6" s="125"/>
      <c r="AY6" s="125"/>
      <c r="AZ6" s="125"/>
      <c r="BA6" s="125"/>
      <c r="BB6" s="126"/>
      <c r="BC6" s="114" t="s">
        <v>34</v>
      </c>
      <c r="BD6" s="115"/>
      <c r="BE6" s="115"/>
      <c r="BF6" s="115"/>
      <c r="BG6" s="115"/>
      <c r="BH6" s="116"/>
      <c r="BI6" s="93" t="s">
        <v>35</v>
      </c>
      <c r="BJ6" s="95"/>
      <c r="BK6" s="94"/>
      <c r="BL6" s="34">
        <v>180</v>
      </c>
      <c r="BM6" s="145"/>
      <c r="BN6" s="146"/>
    </row>
    <row r="7" spans="1:66" ht="12.75" customHeight="1">
      <c r="A7" s="119"/>
      <c r="B7" s="119"/>
      <c r="C7" s="119"/>
      <c r="D7" s="119"/>
      <c r="E7" s="120"/>
      <c r="F7" s="67" t="s">
        <v>15</v>
      </c>
      <c r="G7" s="130" t="str">
        <f>Instellingen!C36</f>
        <v>4 t/m 7 november 2021</v>
      </c>
      <c r="H7" s="131"/>
      <c r="I7" s="131"/>
      <c r="J7" s="131"/>
      <c r="K7" s="131"/>
      <c r="L7" s="131"/>
      <c r="M7" s="131"/>
      <c r="N7" s="132"/>
      <c r="O7" s="124" t="str">
        <f>Instellingen!C37</f>
        <v> </v>
      </c>
      <c r="P7" s="125"/>
      <c r="Q7" s="125"/>
      <c r="R7" s="125"/>
      <c r="S7" s="125"/>
      <c r="T7" s="125"/>
      <c r="U7" s="125"/>
      <c r="V7" s="126"/>
      <c r="W7" s="127" t="str">
        <f>Instellingen!C38</f>
        <v> </v>
      </c>
      <c r="X7" s="128"/>
      <c r="Y7" s="128"/>
      <c r="Z7" s="128"/>
      <c r="AA7" s="128"/>
      <c r="AB7" s="128"/>
      <c r="AC7" s="128"/>
      <c r="AD7" s="129"/>
      <c r="AE7" s="124" t="str">
        <f>Instellingen!C39</f>
        <v> </v>
      </c>
      <c r="AF7" s="125"/>
      <c r="AG7" s="125"/>
      <c r="AH7" s="125"/>
      <c r="AI7" s="125"/>
      <c r="AJ7" s="125"/>
      <c r="AK7" s="125"/>
      <c r="AL7" s="126"/>
      <c r="AM7" s="127" t="str">
        <f>Instellingen!C40</f>
        <v> </v>
      </c>
      <c r="AN7" s="128"/>
      <c r="AO7" s="128"/>
      <c r="AP7" s="128"/>
      <c r="AQ7" s="128"/>
      <c r="AR7" s="128"/>
      <c r="AS7" s="128"/>
      <c r="AT7" s="129"/>
      <c r="AU7" s="124" t="str">
        <f>Instellingen!C41</f>
        <v> </v>
      </c>
      <c r="AV7" s="125"/>
      <c r="AW7" s="125"/>
      <c r="AX7" s="125"/>
      <c r="AY7" s="125"/>
      <c r="AZ7" s="125"/>
      <c r="BA7" s="125"/>
      <c r="BB7" s="126"/>
      <c r="BC7" s="78" t="s">
        <v>71</v>
      </c>
      <c r="BD7" s="5" t="s">
        <v>71</v>
      </c>
      <c r="BE7" s="11" t="s">
        <v>69</v>
      </c>
      <c r="BF7" s="11" t="s">
        <v>69</v>
      </c>
      <c r="BG7" s="11" t="s">
        <v>69</v>
      </c>
      <c r="BH7" s="11" t="s">
        <v>69</v>
      </c>
      <c r="BI7" s="38" t="s">
        <v>70</v>
      </c>
      <c r="BJ7" s="36" t="s">
        <v>70</v>
      </c>
      <c r="BK7" s="13"/>
      <c r="BL7" s="5"/>
      <c r="BM7" s="148"/>
      <c r="BN7" s="149"/>
    </row>
    <row r="8" spans="1:66" ht="25.5" customHeight="1">
      <c r="A8" s="2" t="s">
        <v>19</v>
      </c>
      <c r="B8" s="2" t="s">
        <v>7</v>
      </c>
      <c r="C8" s="2" t="s">
        <v>0</v>
      </c>
      <c r="D8" s="2" t="s">
        <v>1</v>
      </c>
      <c r="E8" s="2" t="s">
        <v>101</v>
      </c>
      <c r="F8" s="67" t="s">
        <v>3</v>
      </c>
      <c r="G8" s="8" t="s">
        <v>96</v>
      </c>
      <c r="H8" s="8" t="s">
        <v>38</v>
      </c>
      <c r="I8" s="8" t="s">
        <v>36</v>
      </c>
      <c r="J8" s="8" t="s">
        <v>37</v>
      </c>
      <c r="K8" s="8" t="s">
        <v>73</v>
      </c>
      <c r="L8" s="8" t="s">
        <v>74</v>
      </c>
      <c r="M8" s="2" t="s">
        <v>5</v>
      </c>
      <c r="N8" s="67" t="s">
        <v>16</v>
      </c>
      <c r="O8" s="8" t="s">
        <v>96</v>
      </c>
      <c r="P8" s="8" t="s">
        <v>38</v>
      </c>
      <c r="Q8" s="8" t="s">
        <v>36</v>
      </c>
      <c r="R8" s="8" t="s">
        <v>39</v>
      </c>
      <c r="S8" s="8" t="s">
        <v>73</v>
      </c>
      <c r="T8" s="8" t="s">
        <v>74</v>
      </c>
      <c r="U8" s="2" t="s">
        <v>5</v>
      </c>
      <c r="V8" s="67" t="s">
        <v>16</v>
      </c>
      <c r="W8" s="8" t="s">
        <v>96</v>
      </c>
      <c r="X8" s="8" t="s">
        <v>38</v>
      </c>
      <c r="Y8" s="8" t="s">
        <v>40</v>
      </c>
      <c r="Z8" s="8" t="s">
        <v>39</v>
      </c>
      <c r="AA8" s="8" t="s">
        <v>73</v>
      </c>
      <c r="AB8" s="8" t="s">
        <v>74</v>
      </c>
      <c r="AC8" s="2" t="s">
        <v>5</v>
      </c>
      <c r="AD8" s="67" t="s">
        <v>16</v>
      </c>
      <c r="AE8" s="8" t="s">
        <v>96</v>
      </c>
      <c r="AF8" s="8" t="s">
        <v>38</v>
      </c>
      <c r="AG8" s="8" t="s">
        <v>36</v>
      </c>
      <c r="AH8" s="8" t="s">
        <v>39</v>
      </c>
      <c r="AI8" s="8" t="s">
        <v>73</v>
      </c>
      <c r="AJ8" s="8" t="s">
        <v>74</v>
      </c>
      <c r="AK8" s="2" t="s">
        <v>5</v>
      </c>
      <c r="AL8" s="67" t="s">
        <v>16</v>
      </c>
      <c r="AM8" s="8" t="s">
        <v>96</v>
      </c>
      <c r="AN8" s="8" t="s">
        <v>38</v>
      </c>
      <c r="AO8" s="8" t="s">
        <v>36</v>
      </c>
      <c r="AP8" s="8" t="s">
        <v>39</v>
      </c>
      <c r="AQ8" s="8" t="s">
        <v>73</v>
      </c>
      <c r="AR8" s="8" t="s">
        <v>74</v>
      </c>
      <c r="AS8" s="2" t="s">
        <v>5</v>
      </c>
      <c r="AT8" s="67" t="s">
        <v>16</v>
      </c>
      <c r="AU8" s="8" t="s">
        <v>96</v>
      </c>
      <c r="AV8" s="8" t="s">
        <v>38</v>
      </c>
      <c r="AW8" s="8" t="s">
        <v>36</v>
      </c>
      <c r="AX8" s="8" t="s">
        <v>39</v>
      </c>
      <c r="AY8" s="8" t="s">
        <v>73</v>
      </c>
      <c r="AZ8" s="8" t="s">
        <v>74</v>
      </c>
      <c r="BA8" s="2" t="s">
        <v>5</v>
      </c>
      <c r="BB8" s="2" t="s">
        <v>16</v>
      </c>
      <c r="BC8" s="79" t="s">
        <v>23</v>
      </c>
      <c r="BD8" s="35" t="s">
        <v>4</v>
      </c>
      <c r="BE8" s="37" t="s">
        <v>23</v>
      </c>
      <c r="BF8" s="37" t="s">
        <v>23</v>
      </c>
      <c r="BG8" s="35" t="s">
        <v>4</v>
      </c>
      <c r="BH8" s="35" t="s">
        <v>4</v>
      </c>
      <c r="BI8" s="35" t="s">
        <v>23</v>
      </c>
      <c r="BJ8" s="35" t="s">
        <v>4</v>
      </c>
      <c r="BK8" s="35" t="s">
        <v>17</v>
      </c>
      <c r="BL8" s="35" t="s">
        <v>18</v>
      </c>
      <c r="BM8" s="8" t="s">
        <v>98</v>
      </c>
      <c r="BN8" s="2" t="s">
        <v>6</v>
      </c>
    </row>
    <row r="9" spans="2:62" ht="12.75">
      <c r="B9" s="6" t="s">
        <v>242</v>
      </c>
      <c r="C9" s="6" t="s">
        <v>357</v>
      </c>
      <c r="D9" s="6" t="s">
        <v>243</v>
      </c>
      <c r="E9" s="6" t="s">
        <v>28</v>
      </c>
      <c r="F9" s="6" t="s">
        <v>118</v>
      </c>
      <c r="H9" s="69">
        <v>213.5</v>
      </c>
      <c r="I9" s="69">
        <v>0</v>
      </c>
      <c r="J9" s="70">
        <f aca="true" t="shared" si="0" ref="J9:J28">H9+I9</f>
        <v>213.5</v>
      </c>
      <c r="K9" s="69">
        <v>7</v>
      </c>
      <c r="L9" s="69">
        <v>7</v>
      </c>
      <c r="M9" s="69">
        <v>1</v>
      </c>
      <c r="N9" s="71">
        <v>1</v>
      </c>
      <c r="R9" s="73">
        <f aca="true" t="shared" si="1" ref="R9:R28">P9+Q9</f>
        <v>0</v>
      </c>
      <c r="Z9" s="76">
        <f aca="true" t="shared" si="2" ref="Z9:Z28">X9+Y9</f>
        <v>0</v>
      </c>
      <c r="BC9" s="12">
        <f aca="true" t="shared" si="3" ref="BC9:BC28">N9+V9+AD9+AL9+AT9+BB9</f>
        <v>1</v>
      </c>
      <c r="BD9" s="12">
        <f aca="true" t="shared" si="4" ref="BD9:BD28">J9+R9+Z9+AH9+AP9+AX9</f>
        <v>213.5</v>
      </c>
      <c r="BI9" s="39">
        <f aca="true" t="shared" si="5" ref="BI9:BI28">BC9-BE9-BF9</f>
        <v>1</v>
      </c>
      <c r="BJ9" s="12">
        <f aca="true" t="shared" si="6" ref="BJ9:BJ28">BD9-BG9-BH9</f>
        <v>213.5</v>
      </c>
    </row>
    <row r="10" spans="2:62" ht="12.75">
      <c r="B10" s="6" t="s">
        <v>244</v>
      </c>
      <c r="C10" s="6" t="s">
        <v>349</v>
      </c>
      <c r="D10" s="6" t="s">
        <v>245</v>
      </c>
      <c r="E10" s="6" t="s">
        <v>28</v>
      </c>
      <c r="F10" s="6" t="s">
        <v>118</v>
      </c>
      <c r="H10" s="69">
        <v>208.5</v>
      </c>
      <c r="I10" s="69">
        <v>0</v>
      </c>
      <c r="J10" s="70">
        <f t="shared" si="0"/>
        <v>208.5</v>
      </c>
      <c r="K10" s="69">
        <v>6.5</v>
      </c>
      <c r="L10" s="69">
        <v>7</v>
      </c>
      <c r="M10" s="69">
        <v>2</v>
      </c>
      <c r="N10" s="71">
        <v>2</v>
      </c>
      <c r="R10" s="73">
        <f t="shared" si="1"/>
        <v>0</v>
      </c>
      <c r="Z10" s="76">
        <f t="shared" si="2"/>
        <v>0</v>
      </c>
      <c r="BC10" s="12">
        <f t="shared" si="3"/>
        <v>2</v>
      </c>
      <c r="BD10" s="12">
        <f t="shared" si="4"/>
        <v>208.5</v>
      </c>
      <c r="BI10" s="39">
        <f t="shared" si="5"/>
        <v>2</v>
      </c>
      <c r="BJ10" s="12">
        <f t="shared" si="6"/>
        <v>208.5</v>
      </c>
    </row>
    <row r="11" spans="2:62" ht="12.75">
      <c r="B11" s="6" t="s">
        <v>246</v>
      </c>
      <c r="C11" s="6" t="s">
        <v>358</v>
      </c>
      <c r="D11" s="6" t="s">
        <v>247</v>
      </c>
      <c r="E11" s="6" t="s">
        <v>28</v>
      </c>
      <c r="F11" s="6" t="s">
        <v>232</v>
      </c>
      <c r="H11" s="69">
        <v>206.5</v>
      </c>
      <c r="I11" s="69">
        <v>0</v>
      </c>
      <c r="J11" s="70">
        <f t="shared" si="0"/>
        <v>206.5</v>
      </c>
      <c r="K11" s="69">
        <v>6.5</v>
      </c>
      <c r="L11" s="69">
        <v>7</v>
      </c>
      <c r="M11" s="69">
        <v>3</v>
      </c>
      <c r="N11" s="71">
        <v>3</v>
      </c>
      <c r="R11" s="73">
        <f t="shared" si="1"/>
        <v>0</v>
      </c>
      <c r="Z11" s="76">
        <f t="shared" si="2"/>
        <v>0</v>
      </c>
      <c r="BC11" s="12">
        <f t="shared" si="3"/>
        <v>3</v>
      </c>
      <c r="BD11" s="12">
        <f t="shared" si="4"/>
        <v>206.5</v>
      </c>
      <c r="BI11" s="39">
        <f t="shared" si="5"/>
        <v>3</v>
      </c>
      <c r="BJ11" s="12">
        <f t="shared" si="6"/>
        <v>206.5</v>
      </c>
    </row>
    <row r="12" spans="2:62" ht="12.75">
      <c r="B12" s="6" t="s">
        <v>248</v>
      </c>
      <c r="C12" s="6" t="s">
        <v>359</v>
      </c>
      <c r="D12" s="6" t="s">
        <v>249</v>
      </c>
      <c r="E12" s="6" t="s">
        <v>28</v>
      </c>
      <c r="F12" s="6" t="s">
        <v>136</v>
      </c>
      <c r="H12" s="69">
        <v>204</v>
      </c>
      <c r="I12" s="69">
        <v>0</v>
      </c>
      <c r="J12" s="70">
        <f t="shared" si="0"/>
        <v>204</v>
      </c>
      <c r="K12" s="69">
        <v>7.5</v>
      </c>
      <c r="L12" s="69">
        <v>7</v>
      </c>
      <c r="M12" s="69">
        <v>4</v>
      </c>
      <c r="N12" s="71">
        <v>4</v>
      </c>
      <c r="R12" s="73">
        <f t="shared" si="1"/>
        <v>0</v>
      </c>
      <c r="Z12" s="76">
        <f t="shared" si="2"/>
        <v>0</v>
      </c>
      <c r="BC12" s="12">
        <f t="shared" si="3"/>
        <v>4</v>
      </c>
      <c r="BD12" s="12">
        <f t="shared" si="4"/>
        <v>204</v>
      </c>
      <c r="BI12" s="39">
        <f t="shared" si="5"/>
        <v>4</v>
      </c>
      <c r="BJ12" s="12">
        <f t="shared" si="6"/>
        <v>204</v>
      </c>
    </row>
    <row r="13" spans="2:62" ht="12.75">
      <c r="B13" s="6" t="s">
        <v>250</v>
      </c>
      <c r="C13" s="6" t="s">
        <v>360</v>
      </c>
      <c r="D13" s="6" t="s">
        <v>251</v>
      </c>
      <c r="E13" s="6" t="s">
        <v>28</v>
      </c>
      <c r="F13" s="6" t="s">
        <v>163</v>
      </c>
      <c r="H13" s="69">
        <v>202.5</v>
      </c>
      <c r="I13" s="69">
        <v>0</v>
      </c>
      <c r="J13" s="70">
        <f t="shared" si="0"/>
        <v>202.5</v>
      </c>
      <c r="K13" s="69">
        <v>7</v>
      </c>
      <c r="L13" s="69">
        <v>7</v>
      </c>
      <c r="M13" s="69">
        <v>5</v>
      </c>
      <c r="N13" s="71">
        <v>5</v>
      </c>
      <c r="R13" s="73">
        <f t="shared" si="1"/>
        <v>0</v>
      </c>
      <c r="Z13" s="76">
        <f t="shared" si="2"/>
        <v>0</v>
      </c>
      <c r="BC13" s="12">
        <f t="shared" si="3"/>
        <v>5</v>
      </c>
      <c r="BD13" s="12">
        <f t="shared" si="4"/>
        <v>202.5</v>
      </c>
      <c r="BI13" s="39">
        <f t="shared" si="5"/>
        <v>5</v>
      </c>
      <c r="BJ13" s="12">
        <f t="shared" si="6"/>
        <v>202.5</v>
      </c>
    </row>
    <row r="14" spans="2:62" ht="12.75">
      <c r="B14" s="6" t="s">
        <v>252</v>
      </c>
      <c r="C14" s="6" t="s">
        <v>361</v>
      </c>
      <c r="D14" s="6" t="s">
        <v>253</v>
      </c>
      <c r="E14" s="6" t="s">
        <v>28</v>
      </c>
      <c r="F14" s="6" t="s">
        <v>129</v>
      </c>
      <c r="H14" s="69">
        <v>196.5</v>
      </c>
      <c r="I14" s="69">
        <v>0</v>
      </c>
      <c r="J14" s="70">
        <f t="shared" si="0"/>
        <v>196.5</v>
      </c>
      <c r="K14" s="69">
        <v>6.5</v>
      </c>
      <c r="L14" s="69">
        <v>7</v>
      </c>
      <c r="M14" s="69">
        <v>6</v>
      </c>
      <c r="N14" s="71">
        <v>6</v>
      </c>
      <c r="R14" s="73">
        <f t="shared" si="1"/>
        <v>0</v>
      </c>
      <c r="Z14" s="76">
        <f t="shared" si="2"/>
        <v>0</v>
      </c>
      <c r="BC14" s="12">
        <f t="shared" si="3"/>
        <v>6</v>
      </c>
      <c r="BD14" s="12">
        <f t="shared" si="4"/>
        <v>196.5</v>
      </c>
      <c r="BI14" s="39">
        <f t="shared" si="5"/>
        <v>6</v>
      </c>
      <c r="BJ14" s="12">
        <f t="shared" si="6"/>
        <v>196.5</v>
      </c>
    </row>
    <row r="15" spans="2:62" ht="12.75">
      <c r="B15" s="6" t="s">
        <v>254</v>
      </c>
      <c r="C15" s="6" t="s">
        <v>362</v>
      </c>
      <c r="D15" s="6" t="s">
        <v>255</v>
      </c>
      <c r="E15" s="6" t="s">
        <v>28</v>
      </c>
      <c r="F15" s="6" t="s">
        <v>163</v>
      </c>
      <c r="H15" s="69">
        <v>193.5</v>
      </c>
      <c r="I15" s="69">
        <v>0</v>
      </c>
      <c r="J15" s="70">
        <f t="shared" si="0"/>
        <v>193.5</v>
      </c>
      <c r="K15" s="69">
        <v>6</v>
      </c>
      <c r="L15" s="69">
        <v>7</v>
      </c>
      <c r="M15" s="69">
        <v>7</v>
      </c>
      <c r="N15" s="71">
        <v>7</v>
      </c>
      <c r="R15" s="73">
        <f t="shared" si="1"/>
        <v>0</v>
      </c>
      <c r="Z15" s="76">
        <f t="shared" si="2"/>
        <v>0</v>
      </c>
      <c r="BC15" s="12">
        <f t="shared" si="3"/>
        <v>7</v>
      </c>
      <c r="BD15" s="12">
        <f t="shared" si="4"/>
        <v>193.5</v>
      </c>
      <c r="BI15" s="39">
        <f t="shared" si="5"/>
        <v>7</v>
      </c>
      <c r="BJ15" s="12">
        <f t="shared" si="6"/>
        <v>193.5</v>
      </c>
    </row>
    <row r="16" spans="2:62" ht="12.75">
      <c r="B16" s="6" t="s">
        <v>256</v>
      </c>
      <c r="C16" s="6" t="s">
        <v>363</v>
      </c>
      <c r="D16" s="6" t="s">
        <v>257</v>
      </c>
      <c r="E16" s="6" t="s">
        <v>28</v>
      </c>
      <c r="F16" s="6" t="s">
        <v>118</v>
      </c>
      <c r="H16" s="69">
        <v>190</v>
      </c>
      <c r="I16" s="69">
        <v>0</v>
      </c>
      <c r="J16" s="70">
        <f t="shared" si="0"/>
        <v>190</v>
      </c>
      <c r="K16" s="69">
        <v>5.5</v>
      </c>
      <c r="L16" s="69">
        <v>6</v>
      </c>
      <c r="M16" s="69">
        <v>8</v>
      </c>
      <c r="N16" s="71">
        <v>8</v>
      </c>
      <c r="R16" s="73">
        <f t="shared" si="1"/>
        <v>0</v>
      </c>
      <c r="Z16" s="76">
        <f t="shared" si="2"/>
        <v>0</v>
      </c>
      <c r="BC16" s="12">
        <f t="shared" si="3"/>
        <v>8</v>
      </c>
      <c r="BD16" s="12">
        <f t="shared" si="4"/>
        <v>190</v>
      </c>
      <c r="BI16" s="39">
        <f t="shared" si="5"/>
        <v>8</v>
      </c>
      <c r="BJ16" s="12">
        <f t="shared" si="6"/>
        <v>190</v>
      </c>
    </row>
    <row r="17" spans="2:62" ht="12.75">
      <c r="B17" s="6" t="s">
        <v>258</v>
      </c>
      <c r="C17" s="6" t="s">
        <v>364</v>
      </c>
      <c r="D17" s="6" t="s">
        <v>259</v>
      </c>
      <c r="E17" s="6" t="s">
        <v>28</v>
      </c>
      <c r="F17" s="6" t="s">
        <v>118</v>
      </c>
      <c r="H17" s="69">
        <v>189</v>
      </c>
      <c r="I17" s="69">
        <v>0</v>
      </c>
      <c r="J17" s="70">
        <f t="shared" si="0"/>
        <v>189</v>
      </c>
      <c r="K17" s="69">
        <v>6.5</v>
      </c>
      <c r="L17" s="69">
        <v>6.5</v>
      </c>
      <c r="M17" s="69">
        <v>9</v>
      </c>
      <c r="N17" s="71">
        <v>9</v>
      </c>
      <c r="R17" s="73">
        <f t="shared" si="1"/>
        <v>0</v>
      </c>
      <c r="Z17" s="76">
        <f t="shared" si="2"/>
        <v>0</v>
      </c>
      <c r="BC17" s="12">
        <f t="shared" si="3"/>
        <v>9</v>
      </c>
      <c r="BD17" s="12">
        <f t="shared" si="4"/>
        <v>189</v>
      </c>
      <c r="BI17" s="39">
        <f t="shared" si="5"/>
        <v>9</v>
      </c>
      <c r="BJ17" s="12">
        <f t="shared" si="6"/>
        <v>189</v>
      </c>
    </row>
    <row r="18" spans="2:62" ht="12.75">
      <c r="B18" s="6" t="s">
        <v>260</v>
      </c>
      <c r="C18" s="6" t="s">
        <v>365</v>
      </c>
      <c r="D18" s="6" t="s">
        <v>261</v>
      </c>
      <c r="E18" s="6" t="s">
        <v>28</v>
      </c>
      <c r="F18" s="6" t="s">
        <v>195</v>
      </c>
      <c r="H18" s="69">
        <v>185.5</v>
      </c>
      <c r="I18" s="69">
        <v>0</v>
      </c>
      <c r="J18" s="70">
        <f t="shared" si="0"/>
        <v>185.5</v>
      </c>
      <c r="K18" s="69">
        <v>5.5</v>
      </c>
      <c r="L18" s="69">
        <v>6.5</v>
      </c>
      <c r="M18" s="69">
        <v>10</v>
      </c>
      <c r="N18" s="71">
        <v>10</v>
      </c>
      <c r="R18" s="73">
        <f t="shared" si="1"/>
        <v>0</v>
      </c>
      <c r="Z18" s="76">
        <f t="shared" si="2"/>
        <v>0</v>
      </c>
      <c r="BC18" s="12">
        <f t="shared" si="3"/>
        <v>10</v>
      </c>
      <c r="BD18" s="12">
        <f t="shared" si="4"/>
        <v>185.5</v>
      </c>
      <c r="BI18" s="39">
        <f t="shared" si="5"/>
        <v>10</v>
      </c>
      <c r="BJ18" s="12">
        <f t="shared" si="6"/>
        <v>185.5</v>
      </c>
    </row>
    <row r="19" spans="2:62" ht="12.75">
      <c r="B19" s="6" t="s">
        <v>262</v>
      </c>
      <c r="C19" s="6" t="s">
        <v>366</v>
      </c>
      <c r="D19" s="6" t="s">
        <v>263</v>
      </c>
      <c r="E19" s="6" t="s">
        <v>28</v>
      </c>
      <c r="F19" s="6" t="s">
        <v>237</v>
      </c>
      <c r="H19" s="69">
        <v>185</v>
      </c>
      <c r="I19" s="69">
        <v>0</v>
      </c>
      <c r="J19" s="70">
        <f t="shared" si="0"/>
        <v>185</v>
      </c>
      <c r="K19" s="69">
        <v>6</v>
      </c>
      <c r="L19" s="69">
        <v>7</v>
      </c>
      <c r="M19" s="69">
        <v>11</v>
      </c>
      <c r="N19" s="71">
        <v>11</v>
      </c>
      <c r="R19" s="73">
        <f t="shared" si="1"/>
        <v>0</v>
      </c>
      <c r="Z19" s="76">
        <f t="shared" si="2"/>
        <v>0</v>
      </c>
      <c r="BC19" s="12">
        <f t="shared" si="3"/>
        <v>11</v>
      </c>
      <c r="BD19" s="12">
        <f t="shared" si="4"/>
        <v>185</v>
      </c>
      <c r="BI19" s="39">
        <f t="shared" si="5"/>
        <v>11</v>
      </c>
      <c r="BJ19" s="12">
        <f t="shared" si="6"/>
        <v>185</v>
      </c>
    </row>
    <row r="20" spans="2:62" ht="12.75">
      <c r="B20" s="6" t="s">
        <v>264</v>
      </c>
      <c r="C20" s="6" t="s">
        <v>367</v>
      </c>
      <c r="D20" s="6" t="s">
        <v>265</v>
      </c>
      <c r="E20" s="6" t="s">
        <v>28</v>
      </c>
      <c r="F20" s="6" t="s">
        <v>118</v>
      </c>
      <c r="H20" s="69">
        <v>184.5</v>
      </c>
      <c r="I20" s="69">
        <v>0</v>
      </c>
      <c r="J20" s="70">
        <f t="shared" si="0"/>
        <v>184.5</v>
      </c>
      <c r="K20" s="69">
        <v>5</v>
      </c>
      <c r="L20" s="69">
        <v>6</v>
      </c>
      <c r="M20" s="69">
        <v>12</v>
      </c>
      <c r="N20" s="71">
        <v>12</v>
      </c>
      <c r="R20" s="73">
        <f t="shared" si="1"/>
        <v>0</v>
      </c>
      <c r="Z20" s="76">
        <f t="shared" si="2"/>
        <v>0</v>
      </c>
      <c r="BC20" s="12">
        <f t="shared" si="3"/>
        <v>12</v>
      </c>
      <c r="BD20" s="12">
        <f t="shared" si="4"/>
        <v>184.5</v>
      </c>
      <c r="BI20" s="39">
        <f t="shared" si="5"/>
        <v>12</v>
      </c>
      <c r="BJ20" s="12">
        <f t="shared" si="6"/>
        <v>184.5</v>
      </c>
    </row>
    <row r="21" spans="2:62" ht="12.75">
      <c r="B21" s="6" t="s">
        <v>266</v>
      </c>
      <c r="C21" s="6" t="s">
        <v>368</v>
      </c>
      <c r="D21" s="6" t="s">
        <v>267</v>
      </c>
      <c r="E21" s="6" t="s">
        <v>28</v>
      </c>
      <c r="F21" s="6" t="s">
        <v>141</v>
      </c>
      <c r="H21" s="69">
        <v>184</v>
      </c>
      <c r="I21" s="69">
        <v>0</v>
      </c>
      <c r="J21" s="70">
        <f t="shared" si="0"/>
        <v>184</v>
      </c>
      <c r="K21" s="69">
        <v>5.5</v>
      </c>
      <c r="L21" s="69">
        <v>7</v>
      </c>
      <c r="M21" s="69">
        <v>13</v>
      </c>
      <c r="N21" s="71">
        <v>13</v>
      </c>
      <c r="R21" s="73">
        <f t="shared" si="1"/>
        <v>0</v>
      </c>
      <c r="Z21" s="76">
        <f t="shared" si="2"/>
        <v>0</v>
      </c>
      <c r="BC21" s="12">
        <f t="shared" si="3"/>
        <v>13</v>
      </c>
      <c r="BD21" s="12">
        <f t="shared" si="4"/>
        <v>184</v>
      </c>
      <c r="BI21" s="39">
        <f t="shared" si="5"/>
        <v>13</v>
      </c>
      <c r="BJ21" s="12">
        <f t="shared" si="6"/>
        <v>184</v>
      </c>
    </row>
    <row r="22" spans="2:62" ht="12.75">
      <c r="B22" s="6" t="s">
        <v>268</v>
      </c>
      <c r="C22" s="6" t="s">
        <v>335</v>
      </c>
      <c r="D22" s="6" t="s">
        <v>269</v>
      </c>
      <c r="E22" s="6" t="s">
        <v>28</v>
      </c>
      <c r="F22" s="6" t="s">
        <v>118</v>
      </c>
      <c r="H22" s="69">
        <v>183.5</v>
      </c>
      <c r="I22" s="69">
        <v>0</v>
      </c>
      <c r="J22" s="70">
        <f t="shared" si="0"/>
        <v>183.5</v>
      </c>
      <c r="K22" s="69">
        <v>5.5</v>
      </c>
      <c r="L22" s="69">
        <v>6</v>
      </c>
      <c r="M22" s="69">
        <v>14</v>
      </c>
      <c r="N22" s="71">
        <v>14</v>
      </c>
      <c r="R22" s="73">
        <f t="shared" si="1"/>
        <v>0</v>
      </c>
      <c r="Z22" s="76">
        <f t="shared" si="2"/>
        <v>0</v>
      </c>
      <c r="BC22" s="12">
        <f t="shared" si="3"/>
        <v>14</v>
      </c>
      <c r="BD22" s="12">
        <f t="shared" si="4"/>
        <v>183.5</v>
      </c>
      <c r="BI22" s="39">
        <f t="shared" si="5"/>
        <v>14</v>
      </c>
      <c r="BJ22" s="12">
        <f t="shared" si="6"/>
        <v>183.5</v>
      </c>
    </row>
    <row r="23" spans="2:62" ht="12.75">
      <c r="B23" s="6" t="s">
        <v>270</v>
      </c>
      <c r="C23" s="6" t="s">
        <v>369</v>
      </c>
      <c r="D23" s="6" t="s">
        <v>271</v>
      </c>
      <c r="E23" s="6" t="s">
        <v>28</v>
      </c>
      <c r="F23" s="6" t="s">
        <v>163</v>
      </c>
      <c r="H23" s="69">
        <v>178</v>
      </c>
      <c r="I23" s="69">
        <v>0</v>
      </c>
      <c r="J23" s="70">
        <f t="shared" si="0"/>
        <v>178</v>
      </c>
      <c r="K23" s="69">
        <v>6</v>
      </c>
      <c r="L23" s="69">
        <v>6</v>
      </c>
      <c r="M23" s="69">
        <v>15</v>
      </c>
      <c r="N23" s="71">
        <v>15</v>
      </c>
      <c r="R23" s="73">
        <f t="shared" si="1"/>
        <v>0</v>
      </c>
      <c r="Z23" s="76">
        <f t="shared" si="2"/>
        <v>0</v>
      </c>
      <c r="BC23" s="12">
        <f t="shared" si="3"/>
        <v>15</v>
      </c>
      <c r="BD23" s="12">
        <f t="shared" si="4"/>
        <v>178</v>
      </c>
      <c r="BI23" s="39">
        <f t="shared" si="5"/>
        <v>15</v>
      </c>
      <c r="BJ23" s="12">
        <f t="shared" si="6"/>
        <v>178</v>
      </c>
    </row>
    <row r="24" spans="2:62" ht="12.75">
      <c r="B24" s="6" t="s">
        <v>272</v>
      </c>
      <c r="C24" s="6" t="s">
        <v>370</v>
      </c>
      <c r="D24" s="6" t="s">
        <v>273</v>
      </c>
      <c r="E24" s="6" t="s">
        <v>28</v>
      </c>
      <c r="F24" s="6" t="s">
        <v>237</v>
      </c>
      <c r="H24" s="69">
        <v>175</v>
      </c>
      <c r="I24" s="69">
        <v>0</v>
      </c>
      <c r="J24" s="70">
        <f t="shared" si="0"/>
        <v>175</v>
      </c>
      <c r="K24" s="69">
        <v>5</v>
      </c>
      <c r="L24" s="69">
        <v>6</v>
      </c>
      <c r="M24" s="69">
        <v>16</v>
      </c>
      <c r="N24" s="71">
        <v>16</v>
      </c>
      <c r="R24" s="73">
        <f t="shared" si="1"/>
        <v>0</v>
      </c>
      <c r="Z24" s="76">
        <f t="shared" si="2"/>
        <v>0</v>
      </c>
      <c r="BC24" s="12">
        <f t="shared" si="3"/>
        <v>16</v>
      </c>
      <c r="BD24" s="12">
        <f t="shared" si="4"/>
        <v>175</v>
      </c>
      <c r="BI24" s="39">
        <f t="shared" si="5"/>
        <v>16</v>
      </c>
      <c r="BJ24" s="12">
        <f t="shared" si="6"/>
        <v>175</v>
      </c>
    </row>
    <row r="25" spans="2:62" ht="12.75">
      <c r="B25" s="6" t="s">
        <v>274</v>
      </c>
      <c r="C25" s="6" t="s">
        <v>371</v>
      </c>
      <c r="D25" s="6" t="s">
        <v>275</v>
      </c>
      <c r="E25" s="6" t="s">
        <v>28</v>
      </c>
      <c r="F25" s="6" t="s">
        <v>232</v>
      </c>
      <c r="H25" s="69">
        <v>173</v>
      </c>
      <c r="I25" s="69">
        <v>0</v>
      </c>
      <c r="J25" s="70">
        <f t="shared" si="0"/>
        <v>173</v>
      </c>
      <c r="K25" s="69">
        <v>6</v>
      </c>
      <c r="L25" s="69">
        <v>6</v>
      </c>
      <c r="M25" s="69">
        <v>17</v>
      </c>
      <c r="N25" s="71">
        <v>17</v>
      </c>
      <c r="R25" s="73">
        <f t="shared" si="1"/>
        <v>0</v>
      </c>
      <c r="Z25" s="76">
        <f t="shared" si="2"/>
        <v>0</v>
      </c>
      <c r="BC25" s="12">
        <f t="shared" si="3"/>
        <v>17</v>
      </c>
      <c r="BD25" s="12">
        <f t="shared" si="4"/>
        <v>173</v>
      </c>
      <c r="BI25" s="39">
        <f t="shared" si="5"/>
        <v>17</v>
      </c>
      <c r="BJ25" s="12">
        <f t="shared" si="6"/>
        <v>173</v>
      </c>
    </row>
    <row r="26" spans="2:62" ht="12.75">
      <c r="B26" s="6" t="s">
        <v>276</v>
      </c>
      <c r="C26" s="6" t="s">
        <v>372</v>
      </c>
      <c r="D26" s="6" t="s">
        <v>277</v>
      </c>
      <c r="E26" s="6" t="s">
        <v>28</v>
      </c>
      <c r="F26" s="6" t="s">
        <v>136</v>
      </c>
      <c r="H26" s="69">
        <v>169</v>
      </c>
      <c r="I26" s="69">
        <v>0</v>
      </c>
      <c r="J26" s="70">
        <f t="shared" si="0"/>
        <v>169</v>
      </c>
      <c r="K26" s="69">
        <v>5.5</v>
      </c>
      <c r="L26" s="69">
        <v>6</v>
      </c>
      <c r="M26" s="69">
        <v>18</v>
      </c>
      <c r="N26" s="71">
        <v>18</v>
      </c>
      <c r="R26" s="73">
        <f t="shared" si="1"/>
        <v>0</v>
      </c>
      <c r="Z26" s="76">
        <f t="shared" si="2"/>
        <v>0</v>
      </c>
      <c r="BC26" s="12">
        <f t="shared" si="3"/>
        <v>18</v>
      </c>
      <c r="BD26" s="12">
        <f t="shared" si="4"/>
        <v>169</v>
      </c>
      <c r="BI26" s="39">
        <f t="shared" si="5"/>
        <v>18</v>
      </c>
      <c r="BJ26" s="12">
        <f t="shared" si="6"/>
        <v>169</v>
      </c>
    </row>
    <row r="27" spans="2:62" ht="12.75">
      <c r="B27" s="6" t="s">
        <v>278</v>
      </c>
      <c r="C27" s="6" t="s">
        <v>373</v>
      </c>
      <c r="D27" s="6" t="s">
        <v>279</v>
      </c>
      <c r="E27" s="6" t="s">
        <v>28</v>
      </c>
      <c r="F27" s="6" t="s">
        <v>163</v>
      </c>
      <c r="H27" s="69">
        <v>162</v>
      </c>
      <c r="I27" s="69">
        <v>0</v>
      </c>
      <c r="J27" s="70">
        <f t="shared" si="0"/>
        <v>162</v>
      </c>
      <c r="K27" s="69">
        <v>5</v>
      </c>
      <c r="L27" s="69">
        <v>6</v>
      </c>
      <c r="M27" s="69">
        <v>19</v>
      </c>
      <c r="N27" s="71">
        <v>19</v>
      </c>
      <c r="R27" s="73">
        <f t="shared" si="1"/>
        <v>0</v>
      </c>
      <c r="Z27" s="76">
        <f t="shared" si="2"/>
        <v>0</v>
      </c>
      <c r="BC27" s="12">
        <f t="shared" si="3"/>
        <v>19</v>
      </c>
      <c r="BD27" s="12">
        <f t="shared" si="4"/>
        <v>162</v>
      </c>
      <c r="BI27" s="39">
        <f t="shared" si="5"/>
        <v>19</v>
      </c>
      <c r="BJ27" s="12">
        <f t="shared" si="6"/>
        <v>162</v>
      </c>
    </row>
    <row r="28" spans="2:62" ht="12.75">
      <c r="B28" s="6" t="s">
        <v>280</v>
      </c>
      <c r="C28" s="6" t="s">
        <v>374</v>
      </c>
      <c r="D28" s="6" t="s">
        <v>281</v>
      </c>
      <c r="E28" s="6" t="s">
        <v>28</v>
      </c>
      <c r="F28" s="6" t="s">
        <v>118</v>
      </c>
      <c r="H28" s="69">
        <v>0</v>
      </c>
      <c r="I28" s="69">
        <v>0</v>
      </c>
      <c r="J28" s="70">
        <f t="shared" si="0"/>
        <v>0</v>
      </c>
      <c r="M28" s="69">
        <v>20</v>
      </c>
      <c r="N28" s="71">
        <v>90</v>
      </c>
      <c r="R28" s="73">
        <f t="shared" si="1"/>
        <v>0</v>
      </c>
      <c r="Z28" s="76">
        <f t="shared" si="2"/>
        <v>0</v>
      </c>
      <c r="BC28" s="12">
        <f t="shared" si="3"/>
        <v>90</v>
      </c>
      <c r="BD28" s="12">
        <f t="shared" si="4"/>
        <v>0</v>
      </c>
      <c r="BI28" s="39">
        <f t="shared" si="5"/>
        <v>90</v>
      </c>
      <c r="BJ28" s="12">
        <f t="shared" si="6"/>
        <v>0</v>
      </c>
    </row>
  </sheetData>
  <sheetProtection sheet="1" objects="1" scenarios="1"/>
  <mergeCells count="32">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list" allowBlank="1" showInputMessage="1" showErrorMessage="1" sqref="BM1:BM2 BM9:BM65526">
      <formula1>"ja,nee"</formula1>
    </dataValidation>
    <dataValidation operator="lessThanOrEqual" allowBlank="1" showInputMessage="1" showErrorMessage="1" sqref="R8:R28 AH8 AP8 AX8 Z8:Z28 J1:J2 R1:R2 AX1:AX2 AP1:AP2 AH1:AH2 Z1:Z2 BC1:BK8 BL1:BL4 BL7:BL8 J8:J28 BC9:BD28 BI9:BJ28"/>
    <dataValidation type="decimal" allowBlank="1" showInputMessage="1" showErrorMessage="1" sqref="H1:I2 P1:Q2 AV1:AW2 AN1:AO2 AF1:AG2 X1:Y2 H8:I65526 X8:Y65526 P8:Q65526 AF8:AG65526 AN8:AO65526 AV8:AW65526">
      <formula1>0</formula1>
      <formula2>400</formula2>
    </dataValidation>
    <dataValidation type="decimal" allowBlank="1" showInputMessage="1" showErrorMessage="1" sqref="K1:L2 S1:T2 AY1:AZ2 AQ1:AR2 AI1:AJ2 AA1:AB2 K8:L65526 AA8:AB65526 S8:T65526 AI8:AJ65526 AQ8:AR65526 AY8:AZ65526">
      <formula1>0</formula1>
      <formula2>99</formula2>
    </dataValidation>
    <dataValidation type="whole" allowBlank="1" showInputMessage="1" showErrorMessage="1" sqref="M1:N2 U1:V2 BA1:BB2 AS1:AT2 AK1:AL2 AC1:AD2 M8:N65526 AC8:AD65526 U8:V65526 AK8:AL65526 AS8:AT65526 BA8:BB6552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 type="decimal" operator="lessThanOrEqual" allowBlank="1" showInputMessage="1" showErrorMessage="1" sqref="AH9:AH65526 AP9:AP65526 AX9:AX65526 J29:J65526 Z29:Z65526 R29:R65526 BC29:BD65526 BE9:BH65526 BK9:BL65526 BI29: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5.xml><?xml version="1.0" encoding="utf-8"?>
<worksheet xmlns="http://schemas.openxmlformats.org/spreadsheetml/2006/main" xmlns:r="http://schemas.openxmlformats.org/officeDocument/2006/relationships">
  <sheetPr codeName="Blad76"/>
  <dimension ref="A1:BN23"/>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9" sqref="B9"/>
    </sheetView>
  </sheetViews>
  <sheetFormatPr defaultColWidth="9.140625" defaultRowHeight="12.75"/>
  <cols>
    <col min="1" max="1" width="3.28125" style="6" bestFit="1" customWidth="1"/>
    <col min="2" max="2" width="10.140625" style="6" customWidth="1"/>
    <col min="3" max="4" width="22.7109375" style="6" customWidth="1"/>
    <col min="5" max="5" width="4.140625" style="6" hidden="1" customWidth="1"/>
    <col min="6" max="6" width="18.7109375" style="6" customWidth="1"/>
    <col min="7" max="7" width="2.7109375" style="69" customWidth="1"/>
    <col min="8" max="8" width="5.7109375" style="69" customWidth="1"/>
    <col min="9" max="9" width="5.7109375" style="69" hidden="1" customWidth="1"/>
    <col min="10" max="10" width="5.7109375" style="70" hidden="1" customWidth="1"/>
    <col min="11" max="12" width="3.7109375" style="69" customWidth="1"/>
    <col min="13" max="13" width="3.00390625" style="69" customWidth="1"/>
    <col min="14" max="14" width="3.8515625" style="71" customWidth="1"/>
    <col min="15" max="15" width="2.7109375" style="72" customWidth="1"/>
    <col min="16" max="16" width="5.7109375" style="72" customWidth="1"/>
    <col min="17" max="17" width="5.7109375" style="72" hidden="1" customWidth="1"/>
    <col min="18" max="18" width="5.7109375" style="73" hidden="1" customWidth="1"/>
    <col min="19" max="20" width="3.7109375" style="72" customWidth="1"/>
    <col min="21" max="21" width="3.00390625" style="72" customWidth="1"/>
    <col min="22" max="22" width="3.8515625" style="74" customWidth="1"/>
    <col min="23" max="23" width="2.7109375" style="75" customWidth="1"/>
    <col min="24" max="24" width="5.7109375" style="75" customWidth="1"/>
    <col min="25" max="25" width="5.7109375" style="75" hidden="1" customWidth="1"/>
    <col min="26" max="26" width="5.7109375" style="76" hidden="1" customWidth="1"/>
    <col min="27" max="28" width="3.7109375" style="75" customWidth="1"/>
    <col min="29" max="29" width="3.00390625" style="75" customWidth="1"/>
    <col min="30" max="30" width="3.8515625" style="77" customWidth="1"/>
    <col min="31" max="31" width="2.7109375" style="72" hidden="1" customWidth="1"/>
    <col min="32" max="33" width="5.7109375" style="72" hidden="1" customWidth="1"/>
    <col min="34" max="34" width="5.7109375" style="73" hidden="1" customWidth="1"/>
    <col min="35" max="36" width="3.7109375" style="72" hidden="1" customWidth="1"/>
    <col min="37" max="37" width="3.00390625" style="72" hidden="1" customWidth="1"/>
    <col min="38" max="38" width="3.8515625" style="74" hidden="1" customWidth="1"/>
    <col min="39" max="39" width="2.7109375" style="75" hidden="1" customWidth="1"/>
    <col min="40" max="41" width="5.7109375" style="75" hidden="1" customWidth="1"/>
    <col min="42" max="42" width="5.7109375" style="76" hidden="1" customWidth="1"/>
    <col min="43" max="44" width="3.7109375" style="75" hidden="1" customWidth="1"/>
    <col min="45" max="45" width="3.00390625" style="75" hidden="1" customWidth="1"/>
    <col min="46" max="46" width="3.8515625" style="77" hidden="1" customWidth="1"/>
    <col min="47" max="47" width="2.7109375" style="72" hidden="1" customWidth="1"/>
    <col min="48" max="49" width="5.7109375" style="72" hidden="1" customWidth="1"/>
    <col min="50" max="50" width="5.7109375" style="73" hidden="1" customWidth="1"/>
    <col min="51" max="52" width="3.7109375" style="72" hidden="1" customWidth="1"/>
    <col min="53" max="53" width="3.00390625" style="72" hidden="1" customWidth="1"/>
    <col min="54" max="54" width="3.8515625" style="72" hidden="1" customWidth="1"/>
    <col min="55" max="55" width="5.28125" style="12" customWidth="1"/>
    <col min="56" max="56" width="6.140625" style="12" hidden="1" customWidth="1"/>
    <col min="57" max="57" width="5.28125" style="12" customWidth="1"/>
    <col min="58" max="58" width="5.28125" style="12" hidden="1" customWidth="1"/>
    <col min="59" max="60" width="6.00390625" style="12" hidden="1" customWidth="1"/>
    <col min="61" max="61" width="6.00390625" style="12" customWidth="1"/>
    <col min="62" max="62" width="6.00390625" style="12" hidden="1" customWidth="1"/>
    <col min="63" max="63" width="4.00390625" style="6" customWidth="1"/>
    <col min="64" max="64" width="4.8515625" style="6" customWidth="1"/>
    <col min="65" max="65" width="5.57421875" style="6" customWidth="1"/>
    <col min="66" max="66" width="17.28125" style="6" customWidth="1"/>
    <col min="67" max="16384" width="9.140625" style="12" customWidth="1"/>
  </cols>
  <sheetData>
    <row r="1" spans="1:66" ht="12.75">
      <c r="A1" s="133" t="s">
        <v>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5"/>
    </row>
    <row r="2" spans="1:66" ht="12.75" customHeight="1" hidden="1">
      <c r="A2" s="100"/>
      <c r="B2" s="100"/>
      <c r="C2" s="100">
        <v>1</v>
      </c>
      <c r="D2" s="100">
        <f>FLOOR((C2+3)/4,1)</f>
        <v>1</v>
      </c>
      <c r="E2" s="100"/>
      <c r="F2" s="100"/>
      <c r="G2" s="68"/>
      <c r="H2" s="68">
        <v>192</v>
      </c>
      <c r="I2" s="70">
        <v>190</v>
      </c>
      <c r="J2" s="70">
        <f>H2+I2</f>
        <v>382</v>
      </c>
      <c r="K2" s="70"/>
      <c r="L2" s="70"/>
      <c r="M2" s="70"/>
      <c r="N2" s="80">
        <v>1</v>
      </c>
      <c r="O2" s="73"/>
      <c r="P2" s="73">
        <v>193</v>
      </c>
      <c r="Q2" s="73">
        <v>193</v>
      </c>
      <c r="R2" s="73">
        <f>P2+Q2</f>
        <v>386</v>
      </c>
      <c r="S2" s="73"/>
      <c r="T2" s="73"/>
      <c r="U2" s="73"/>
      <c r="V2" s="81">
        <v>2</v>
      </c>
      <c r="W2" s="76"/>
      <c r="X2" s="76">
        <v>198</v>
      </c>
      <c r="Y2" s="76">
        <v>198</v>
      </c>
      <c r="Z2" s="76">
        <f>X2+Y2</f>
        <v>396</v>
      </c>
      <c r="AA2" s="76"/>
      <c r="AB2" s="76"/>
      <c r="AC2" s="76"/>
      <c r="AD2" s="82">
        <v>3</v>
      </c>
      <c r="AE2" s="73"/>
      <c r="AF2" s="73">
        <v>177</v>
      </c>
      <c r="AG2" s="73">
        <v>177</v>
      </c>
      <c r="AH2" s="73">
        <f>AF2+AG2</f>
        <v>354</v>
      </c>
      <c r="AI2" s="73"/>
      <c r="AJ2" s="73"/>
      <c r="AK2" s="73"/>
      <c r="AL2" s="81">
        <v>4</v>
      </c>
      <c r="AM2" s="76"/>
      <c r="AN2" s="76">
        <v>178</v>
      </c>
      <c r="AO2" s="76">
        <v>178</v>
      </c>
      <c r="AP2" s="76">
        <f>AN2+AO2</f>
        <v>356</v>
      </c>
      <c r="AQ2" s="76"/>
      <c r="AR2" s="76"/>
      <c r="AS2" s="76"/>
      <c r="AT2" s="82">
        <v>5</v>
      </c>
      <c r="AU2" s="73"/>
      <c r="AV2" s="73">
        <v>179</v>
      </c>
      <c r="AW2" s="73">
        <v>179</v>
      </c>
      <c r="AX2" s="73">
        <f>AV2+AW2</f>
        <v>358</v>
      </c>
      <c r="AY2" s="73"/>
      <c r="AZ2" s="73"/>
      <c r="BA2" s="73"/>
      <c r="BB2" s="73">
        <v>6</v>
      </c>
      <c r="BC2" s="12">
        <f>N2+V2+AD2+AL2+AT2+BB2</f>
        <v>21</v>
      </c>
      <c r="BD2" s="12">
        <f>J2+R2+Z2+AH2+AP2+AX2</f>
        <v>2232</v>
      </c>
      <c r="BE2" s="39">
        <f>IF($O$4&gt;0,(LARGE(($N2,$V2,$AD2,$AL2,$AT2,$BB2),1)),"0")</f>
        <v>6</v>
      </c>
      <c r="BF2" s="39">
        <f>IF($O$4&gt;0,(LARGE(($N2,$V2,$AD2,$AL2,$AT2,$BB2),2)),"0")</f>
        <v>5</v>
      </c>
      <c r="BG2" s="12">
        <v>354</v>
      </c>
      <c r="BH2" s="12">
        <v>354</v>
      </c>
      <c r="BI2" s="39">
        <f>BC2-BE2-BF2</f>
        <v>10</v>
      </c>
      <c r="BJ2" s="12">
        <f>BD2-BG2-BH2</f>
        <v>1524</v>
      </c>
      <c r="BK2" s="12"/>
      <c r="BL2" s="12"/>
      <c r="BN2" s="12"/>
    </row>
    <row r="3" spans="1:66" ht="12.75">
      <c r="A3" s="114" t="s">
        <v>9</v>
      </c>
      <c r="B3" s="116"/>
      <c r="C3" s="136" t="str">
        <f>Instellingen!B3</f>
        <v>Regio</v>
      </c>
      <c r="D3" s="137"/>
      <c r="E3" s="138"/>
      <c r="F3" s="114" t="s">
        <v>43</v>
      </c>
      <c r="G3" s="115"/>
      <c r="H3" s="115"/>
      <c r="I3" s="115"/>
      <c r="J3" s="115"/>
      <c r="K3" s="115"/>
      <c r="L3" s="115"/>
      <c r="M3" s="115"/>
      <c r="N3" s="116"/>
      <c r="O3" s="139"/>
      <c r="P3" s="140"/>
      <c r="Q3" s="140"/>
      <c r="R3" s="140"/>
      <c r="S3" s="140"/>
      <c r="T3" s="140"/>
      <c r="U3" s="140"/>
      <c r="V3" s="141"/>
      <c r="W3" s="142"/>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4"/>
      <c r="BC3" s="114" t="s">
        <v>41</v>
      </c>
      <c r="BD3" s="115"/>
      <c r="BE3" s="115"/>
      <c r="BF3" s="115"/>
      <c r="BG3" s="115"/>
      <c r="BH3" s="115"/>
      <c r="BI3" s="115"/>
      <c r="BJ3" s="115"/>
      <c r="BK3" s="116"/>
      <c r="BL3" s="23">
        <f>Instellingen!B6</f>
        <v>3</v>
      </c>
      <c r="BM3" s="142"/>
      <c r="BN3" s="143"/>
    </row>
    <row r="4" spans="1:66" ht="12.75">
      <c r="A4" s="114" t="s">
        <v>10</v>
      </c>
      <c r="B4" s="116"/>
      <c r="C4" s="151" t="s">
        <v>29</v>
      </c>
      <c r="D4" s="137"/>
      <c r="E4" s="138"/>
      <c r="F4" s="114" t="s">
        <v>72</v>
      </c>
      <c r="G4" s="115"/>
      <c r="H4" s="115"/>
      <c r="I4" s="115"/>
      <c r="J4" s="115"/>
      <c r="K4" s="115"/>
      <c r="L4" s="115"/>
      <c r="M4" s="115"/>
      <c r="N4" s="116"/>
      <c r="O4" s="111">
        <f>Instellingen!B7</f>
        <v>1</v>
      </c>
      <c r="P4" s="112"/>
      <c r="Q4" s="112"/>
      <c r="R4" s="112"/>
      <c r="S4" s="112"/>
      <c r="T4" s="112"/>
      <c r="U4" s="112"/>
      <c r="V4" s="113"/>
      <c r="W4" s="145"/>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7"/>
      <c r="BC4" s="114"/>
      <c r="BD4" s="115"/>
      <c r="BE4" s="115"/>
      <c r="BF4" s="115"/>
      <c r="BG4" s="115"/>
      <c r="BH4" s="115"/>
      <c r="BI4" s="115"/>
      <c r="BJ4" s="115"/>
      <c r="BK4" s="116"/>
      <c r="BL4" s="23"/>
      <c r="BM4" s="145"/>
      <c r="BN4" s="146"/>
    </row>
    <row r="5" spans="1:66" ht="12.75">
      <c r="A5" s="114" t="s">
        <v>11</v>
      </c>
      <c r="B5" s="116"/>
      <c r="C5" s="151"/>
      <c r="D5" s="137"/>
      <c r="E5" s="138"/>
      <c r="F5" s="114" t="s">
        <v>12</v>
      </c>
      <c r="G5" s="115"/>
      <c r="H5" s="115"/>
      <c r="I5" s="115"/>
      <c r="J5" s="115"/>
      <c r="K5" s="115"/>
      <c r="L5" s="115"/>
      <c r="M5" s="115"/>
      <c r="N5" s="116"/>
      <c r="O5" s="111">
        <f>Instellingen!B5</f>
        <v>99</v>
      </c>
      <c r="P5" s="112"/>
      <c r="Q5" s="112"/>
      <c r="R5" s="112"/>
      <c r="S5" s="112"/>
      <c r="T5" s="112"/>
      <c r="U5" s="112"/>
      <c r="V5" s="113"/>
      <c r="W5" s="148"/>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50"/>
      <c r="BC5" s="114" t="s">
        <v>13</v>
      </c>
      <c r="BD5" s="115"/>
      <c r="BE5" s="115"/>
      <c r="BF5" s="115"/>
      <c r="BG5" s="115"/>
      <c r="BH5" s="115"/>
      <c r="BI5" s="115"/>
      <c r="BJ5" s="115"/>
      <c r="BK5" s="116"/>
      <c r="BL5" s="9">
        <v>2</v>
      </c>
      <c r="BM5" s="145"/>
      <c r="BN5" s="146"/>
    </row>
    <row r="6" spans="1:66" ht="12.75" customHeight="1">
      <c r="A6" s="117"/>
      <c r="B6" s="117"/>
      <c r="C6" s="117"/>
      <c r="D6" s="117"/>
      <c r="E6" s="118"/>
      <c r="F6" s="67" t="s">
        <v>14</v>
      </c>
      <c r="G6" s="121" t="str">
        <f>Instellingen!B36</f>
        <v>Brummen</v>
      </c>
      <c r="H6" s="122"/>
      <c r="I6" s="122"/>
      <c r="J6" s="122"/>
      <c r="K6" s="122"/>
      <c r="L6" s="122"/>
      <c r="M6" s="122"/>
      <c r="N6" s="123"/>
      <c r="O6" s="124">
        <f>Instellingen!B37</f>
        <v>0</v>
      </c>
      <c r="P6" s="125"/>
      <c r="Q6" s="125"/>
      <c r="R6" s="125"/>
      <c r="S6" s="125"/>
      <c r="T6" s="125"/>
      <c r="U6" s="125"/>
      <c r="V6" s="126"/>
      <c r="W6" s="127">
        <f>Instellingen!B38</f>
        <v>0</v>
      </c>
      <c r="X6" s="128"/>
      <c r="Y6" s="128"/>
      <c r="Z6" s="128"/>
      <c r="AA6" s="128"/>
      <c r="AB6" s="128"/>
      <c r="AC6" s="128"/>
      <c r="AD6" s="129"/>
      <c r="AE6" s="124">
        <f>Instellingen!B39</f>
        <v>0</v>
      </c>
      <c r="AF6" s="125"/>
      <c r="AG6" s="125"/>
      <c r="AH6" s="125"/>
      <c r="AI6" s="125"/>
      <c r="AJ6" s="125"/>
      <c r="AK6" s="125"/>
      <c r="AL6" s="126"/>
      <c r="AM6" s="127">
        <f>Instellingen!B40</f>
        <v>0</v>
      </c>
      <c r="AN6" s="128"/>
      <c r="AO6" s="128"/>
      <c r="AP6" s="128"/>
      <c r="AQ6" s="128"/>
      <c r="AR6" s="128"/>
      <c r="AS6" s="128"/>
      <c r="AT6" s="129"/>
      <c r="AU6" s="124">
        <f>Instellingen!B41</f>
        <v>0</v>
      </c>
      <c r="AV6" s="125"/>
      <c r="AW6" s="125"/>
      <c r="AX6" s="125"/>
      <c r="AY6" s="125"/>
      <c r="AZ6" s="125"/>
      <c r="BA6" s="125"/>
      <c r="BB6" s="126"/>
      <c r="BC6" s="114" t="s">
        <v>34</v>
      </c>
      <c r="BD6" s="115"/>
      <c r="BE6" s="115"/>
      <c r="BF6" s="115"/>
      <c r="BG6" s="115"/>
      <c r="BH6" s="116"/>
      <c r="BI6" s="97" t="s">
        <v>35</v>
      </c>
      <c r="BJ6" s="98"/>
      <c r="BK6" s="99"/>
      <c r="BL6" s="34">
        <v>180</v>
      </c>
      <c r="BM6" s="145"/>
      <c r="BN6" s="146"/>
    </row>
    <row r="7" spans="1:66" ht="12.75" customHeight="1">
      <c r="A7" s="119"/>
      <c r="B7" s="119"/>
      <c r="C7" s="119"/>
      <c r="D7" s="119"/>
      <c r="E7" s="120"/>
      <c r="F7" s="67" t="s">
        <v>15</v>
      </c>
      <c r="G7" s="130" t="str">
        <f>Instellingen!C36</f>
        <v>4 t/m 7 november 2021</v>
      </c>
      <c r="H7" s="131"/>
      <c r="I7" s="131"/>
      <c r="J7" s="131"/>
      <c r="K7" s="131"/>
      <c r="L7" s="131"/>
      <c r="M7" s="131"/>
      <c r="N7" s="132"/>
      <c r="O7" s="124" t="str">
        <f>Instellingen!C37</f>
        <v> </v>
      </c>
      <c r="P7" s="125"/>
      <c r="Q7" s="125"/>
      <c r="R7" s="125"/>
      <c r="S7" s="125"/>
      <c r="T7" s="125"/>
      <c r="U7" s="125"/>
      <c r="V7" s="126"/>
      <c r="W7" s="127" t="str">
        <f>Instellingen!C38</f>
        <v> </v>
      </c>
      <c r="X7" s="128"/>
      <c r="Y7" s="128"/>
      <c r="Z7" s="128"/>
      <c r="AA7" s="128"/>
      <c r="AB7" s="128"/>
      <c r="AC7" s="128"/>
      <c r="AD7" s="129"/>
      <c r="AE7" s="124" t="str">
        <f>Instellingen!C39</f>
        <v> </v>
      </c>
      <c r="AF7" s="125"/>
      <c r="AG7" s="125"/>
      <c r="AH7" s="125"/>
      <c r="AI7" s="125"/>
      <c r="AJ7" s="125"/>
      <c r="AK7" s="125"/>
      <c r="AL7" s="126"/>
      <c r="AM7" s="127" t="str">
        <f>Instellingen!C40</f>
        <v> </v>
      </c>
      <c r="AN7" s="128"/>
      <c r="AO7" s="128"/>
      <c r="AP7" s="128"/>
      <c r="AQ7" s="128"/>
      <c r="AR7" s="128"/>
      <c r="AS7" s="128"/>
      <c r="AT7" s="129"/>
      <c r="AU7" s="124" t="str">
        <f>Instellingen!C41</f>
        <v> </v>
      </c>
      <c r="AV7" s="125"/>
      <c r="AW7" s="125"/>
      <c r="AX7" s="125"/>
      <c r="AY7" s="125"/>
      <c r="AZ7" s="125"/>
      <c r="BA7" s="125"/>
      <c r="BB7" s="126"/>
      <c r="BC7" s="78" t="s">
        <v>71</v>
      </c>
      <c r="BD7" s="5" t="s">
        <v>71</v>
      </c>
      <c r="BE7" s="11" t="s">
        <v>69</v>
      </c>
      <c r="BF7" s="11" t="s">
        <v>69</v>
      </c>
      <c r="BG7" s="11" t="s">
        <v>69</v>
      </c>
      <c r="BH7" s="11" t="s">
        <v>69</v>
      </c>
      <c r="BI7" s="38" t="s">
        <v>70</v>
      </c>
      <c r="BJ7" s="36" t="s">
        <v>70</v>
      </c>
      <c r="BK7" s="13"/>
      <c r="BL7" s="5"/>
      <c r="BM7" s="148"/>
      <c r="BN7" s="149"/>
    </row>
    <row r="8" spans="1:66" ht="25.5" customHeight="1">
      <c r="A8" s="2" t="s">
        <v>19</v>
      </c>
      <c r="B8" s="2" t="s">
        <v>7</v>
      </c>
      <c r="C8" s="2" t="s">
        <v>0</v>
      </c>
      <c r="D8" s="2" t="s">
        <v>1</v>
      </c>
      <c r="E8" s="2" t="s">
        <v>101</v>
      </c>
      <c r="F8" s="67" t="s">
        <v>3</v>
      </c>
      <c r="G8" s="8" t="s">
        <v>96</v>
      </c>
      <c r="H8" s="8" t="s">
        <v>38</v>
      </c>
      <c r="I8" s="8" t="s">
        <v>36</v>
      </c>
      <c r="J8" s="8" t="s">
        <v>37</v>
      </c>
      <c r="K8" s="8" t="s">
        <v>73</v>
      </c>
      <c r="L8" s="8" t="s">
        <v>74</v>
      </c>
      <c r="M8" s="2" t="s">
        <v>5</v>
      </c>
      <c r="N8" s="67" t="s">
        <v>16</v>
      </c>
      <c r="O8" s="8" t="s">
        <v>96</v>
      </c>
      <c r="P8" s="8" t="s">
        <v>38</v>
      </c>
      <c r="Q8" s="8" t="s">
        <v>36</v>
      </c>
      <c r="R8" s="8" t="s">
        <v>39</v>
      </c>
      <c r="S8" s="8" t="s">
        <v>73</v>
      </c>
      <c r="T8" s="8" t="s">
        <v>74</v>
      </c>
      <c r="U8" s="2" t="s">
        <v>5</v>
      </c>
      <c r="V8" s="67" t="s">
        <v>16</v>
      </c>
      <c r="W8" s="8" t="s">
        <v>96</v>
      </c>
      <c r="X8" s="8" t="s">
        <v>38</v>
      </c>
      <c r="Y8" s="8" t="s">
        <v>40</v>
      </c>
      <c r="Z8" s="8" t="s">
        <v>39</v>
      </c>
      <c r="AA8" s="8" t="s">
        <v>73</v>
      </c>
      <c r="AB8" s="8" t="s">
        <v>74</v>
      </c>
      <c r="AC8" s="2" t="s">
        <v>5</v>
      </c>
      <c r="AD8" s="67" t="s">
        <v>16</v>
      </c>
      <c r="AE8" s="8" t="s">
        <v>96</v>
      </c>
      <c r="AF8" s="8" t="s">
        <v>38</v>
      </c>
      <c r="AG8" s="8" t="s">
        <v>36</v>
      </c>
      <c r="AH8" s="8" t="s">
        <v>39</v>
      </c>
      <c r="AI8" s="8" t="s">
        <v>73</v>
      </c>
      <c r="AJ8" s="8" t="s">
        <v>74</v>
      </c>
      <c r="AK8" s="2" t="s">
        <v>5</v>
      </c>
      <c r="AL8" s="67" t="s">
        <v>16</v>
      </c>
      <c r="AM8" s="8" t="s">
        <v>96</v>
      </c>
      <c r="AN8" s="8" t="s">
        <v>38</v>
      </c>
      <c r="AO8" s="8" t="s">
        <v>36</v>
      </c>
      <c r="AP8" s="8" t="s">
        <v>39</v>
      </c>
      <c r="AQ8" s="8" t="s">
        <v>73</v>
      </c>
      <c r="AR8" s="8" t="s">
        <v>74</v>
      </c>
      <c r="AS8" s="2" t="s">
        <v>5</v>
      </c>
      <c r="AT8" s="67" t="s">
        <v>16</v>
      </c>
      <c r="AU8" s="8" t="s">
        <v>96</v>
      </c>
      <c r="AV8" s="8" t="s">
        <v>38</v>
      </c>
      <c r="AW8" s="8" t="s">
        <v>36</v>
      </c>
      <c r="AX8" s="8" t="s">
        <v>39</v>
      </c>
      <c r="AY8" s="8" t="s">
        <v>73</v>
      </c>
      <c r="AZ8" s="8" t="s">
        <v>74</v>
      </c>
      <c r="BA8" s="2" t="s">
        <v>5</v>
      </c>
      <c r="BB8" s="2" t="s">
        <v>16</v>
      </c>
      <c r="BC8" s="79" t="s">
        <v>23</v>
      </c>
      <c r="BD8" s="35" t="s">
        <v>4</v>
      </c>
      <c r="BE8" s="37" t="s">
        <v>23</v>
      </c>
      <c r="BF8" s="37" t="s">
        <v>23</v>
      </c>
      <c r="BG8" s="35" t="s">
        <v>4</v>
      </c>
      <c r="BH8" s="35" t="s">
        <v>4</v>
      </c>
      <c r="BI8" s="35" t="s">
        <v>23</v>
      </c>
      <c r="BJ8" s="35" t="s">
        <v>4</v>
      </c>
      <c r="BK8" s="35" t="s">
        <v>17</v>
      </c>
      <c r="BL8" s="35" t="s">
        <v>18</v>
      </c>
      <c r="BM8" s="8" t="s">
        <v>98</v>
      </c>
      <c r="BN8" s="2" t="s">
        <v>6</v>
      </c>
    </row>
    <row r="9" spans="2:62" ht="12.75">
      <c r="B9" s="6" t="s">
        <v>200</v>
      </c>
      <c r="C9" s="6" t="s">
        <v>306</v>
      </c>
      <c r="D9" s="6" t="s">
        <v>201</v>
      </c>
      <c r="E9" s="6" t="s">
        <v>29</v>
      </c>
      <c r="F9" s="6" t="s">
        <v>118</v>
      </c>
      <c r="H9" s="69">
        <v>215</v>
      </c>
      <c r="I9" s="69">
        <v>0</v>
      </c>
      <c r="J9" s="70">
        <f aca="true" t="shared" si="0" ref="J9:J23">H9+I9</f>
        <v>215</v>
      </c>
      <c r="K9" s="69">
        <v>7</v>
      </c>
      <c r="L9" s="69">
        <v>7</v>
      </c>
      <c r="M9" s="69">
        <v>1</v>
      </c>
      <c r="N9" s="71">
        <v>1</v>
      </c>
      <c r="R9" s="73">
        <f aca="true" t="shared" si="1" ref="R9:R23">P9+Q9</f>
        <v>0</v>
      </c>
      <c r="Z9" s="76">
        <f aca="true" t="shared" si="2" ref="Z9:Z23">X9+Y9</f>
        <v>0</v>
      </c>
      <c r="BC9" s="12">
        <f aca="true" t="shared" si="3" ref="BC9:BC23">N9+V9+AD9+AL9+AT9+BB9</f>
        <v>1</v>
      </c>
      <c r="BD9" s="12">
        <f aca="true" t="shared" si="4" ref="BD9:BD23">J9+R9+Z9+AH9+AP9+AX9</f>
        <v>215</v>
      </c>
      <c r="BI9" s="39">
        <f aca="true" t="shared" si="5" ref="BI9:BI23">BC9-BE9-BF9</f>
        <v>1</v>
      </c>
      <c r="BJ9" s="12">
        <f aca="true" t="shared" si="6" ref="BJ9:BJ23">BD9-BG9-BH9</f>
        <v>215</v>
      </c>
    </row>
    <row r="10" spans="2:62" ht="12.75">
      <c r="B10" s="6" t="s">
        <v>202</v>
      </c>
      <c r="C10" s="6" t="s">
        <v>306</v>
      </c>
      <c r="D10" s="6" t="s">
        <v>203</v>
      </c>
      <c r="E10" s="6" t="s">
        <v>29</v>
      </c>
      <c r="H10" s="69">
        <v>209.5</v>
      </c>
      <c r="I10" s="69">
        <v>0</v>
      </c>
      <c r="J10" s="70">
        <f t="shared" si="0"/>
        <v>209.5</v>
      </c>
      <c r="K10" s="69">
        <v>6.5</v>
      </c>
      <c r="L10" s="69">
        <v>7</v>
      </c>
      <c r="M10" s="69">
        <v>2</v>
      </c>
      <c r="N10" s="71">
        <v>2</v>
      </c>
      <c r="R10" s="73">
        <f t="shared" si="1"/>
        <v>0</v>
      </c>
      <c r="Z10" s="76">
        <f t="shared" si="2"/>
        <v>0</v>
      </c>
      <c r="BC10" s="12">
        <f t="shared" si="3"/>
        <v>2</v>
      </c>
      <c r="BD10" s="12">
        <f t="shared" si="4"/>
        <v>209.5</v>
      </c>
      <c r="BI10" s="39">
        <f t="shared" si="5"/>
        <v>2</v>
      </c>
      <c r="BJ10" s="12">
        <f t="shared" si="6"/>
        <v>209.5</v>
      </c>
    </row>
    <row r="11" spans="2:62" ht="12.75">
      <c r="B11" s="6" t="s">
        <v>204</v>
      </c>
      <c r="C11" s="6" t="s">
        <v>343</v>
      </c>
      <c r="D11" s="6" t="s">
        <v>205</v>
      </c>
      <c r="E11" s="6" t="s">
        <v>29</v>
      </c>
      <c r="F11" s="6" t="s">
        <v>170</v>
      </c>
      <c r="H11" s="69">
        <v>205.5</v>
      </c>
      <c r="I11" s="69">
        <v>0</v>
      </c>
      <c r="J11" s="70">
        <f t="shared" si="0"/>
        <v>205.5</v>
      </c>
      <c r="K11" s="69">
        <v>7</v>
      </c>
      <c r="L11" s="69">
        <v>7</v>
      </c>
      <c r="M11" s="69">
        <v>3</v>
      </c>
      <c r="N11" s="71">
        <v>3</v>
      </c>
      <c r="R11" s="73">
        <f t="shared" si="1"/>
        <v>0</v>
      </c>
      <c r="Z11" s="76">
        <f t="shared" si="2"/>
        <v>0</v>
      </c>
      <c r="BC11" s="12">
        <f t="shared" si="3"/>
        <v>3</v>
      </c>
      <c r="BD11" s="12">
        <f t="shared" si="4"/>
        <v>205.5</v>
      </c>
      <c r="BI11" s="39">
        <f t="shared" si="5"/>
        <v>3</v>
      </c>
      <c r="BJ11" s="12">
        <f t="shared" si="6"/>
        <v>205.5</v>
      </c>
    </row>
    <row r="12" spans="2:62" ht="12.75">
      <c r="B12" s="6" t="s">
        <v>206</v>
      </c>
      <c r="C12" s="6" t="s">
        <v>344</v>
      </c>
      <c r="D12" s="6" t="s">
        <v>207</v>
      </c>
      <c r="E12" s="6" t="s">
        <v>29</v>
      </c>
      <c r="F12" s="6" t="s">
        <v>163</v>
      </c>
      <c r="H12" s="69">
        <v>203.5</v>
      </c>
      <c r="I12" s="69">
        <v>0</v>
      </c>
      <c r="J12" s="70">
        <f t="shared" si="0"/>
        <v>203.5</v>
      </c>
      <c r="K12" s="69">
        <v>7</v>
      </c>
      <c r="L12" s="69">
        <v>7</v>
      </c>
      <c r="M12" s="69">
        <v>4</v>
      </c>
      <c r="N12" s="71">
        <v>4</v>
      </c>
      <c r="R12" s="73">
        <f t="shared" si="1"/>
        <v>0</v>
      </c>
      <c r="Z12" s="76">
        <f t="shared" si="2"/>
        <v>0</v>
      </c>
      <c r="BC12" s="12">
        <f t="shared" si="3"/>
        <v>4</v>
      </c>
      <c r="BD12" s="12">
        <f t="shared" si="4"/>
        <v>203.5</v>
      </c>
      <c r="BI12" s="39">
        <f t="shared" si="5"/>
        <v>4</v>
      </c>
      <c r="BJ12" s="12">
        <f t="shared" si="6"/>
        <v>203.5</v>
      </c>
    </row>
    <row r="13" spans="2:62" ht="12.75">
      <c r="B13" s="6" t="s">
        <v>208</v>
      </c>
      <c r="C13" s="6" t="s">
        <v>306</v>
      </c>
      <c r="D13" s="6" t="s">
        <v>209</v>
      </c>
      <c r="E13" s="6" t="s">
        <v>29</v>
      </c>
      <c r="F13" s="6" t="s">
        <v>118</v>
      </c>
      <c r="H13" s="69">
        <v>198.5</v>
      </c>
      <c r="I13" s="69">
        <v>0</v>
      </c>
      <c r="J13" s="70">
        <f t="shared" si="0"/>
        <v>198.5</v>
      </c>
      <c r="K13" s="69">
        <v>7</v>
      </c>
      <c r="L13" s="69">
        <v>7</v>
      </c>
      <c r="M13" s="69">
        <v>5</v>
      </c>
      <c r="N13" s="71">
        <v>5</v>
      </c>
      <c r="R13" s="73">
        <f t="shared" si="1"/>
        <v>0</v>
      </c>
      <c r="Z13" s="76">
        <f t="shared" si="2"/>
        <v>0</v>
      </c>
      <c r="BC13" s="12">
        <f t="shared" si="3"/>
        <v>5</v>
      </c>
      <c r="BD13" s="12">
        <f t="shared" si="4"/>
        <v>198.5</v>
      </c>
      <c r="BI13" s="39">
        <f t="shared" si="5"/>
        <v>5</v>
      </c>
      <c r="BJ13" s="12">
        <f t="shared" si="6"/>
        <v>198.5</v>
      </c>
    </row>
    <row r="14" spans="2:62" ht="12.75">
      <c r="B14" s="6" t="s">
        <v>210</v>
      </c>
      <c r="C14" s="6" t="s">
        <v>311</v>
      </c>
      <c r="D14" s="6" t="s">
        <v>211</v>
      </c>
      <c r="E14" s="6" t="s">
        <v>29</v>
      </c>
      <c r="F14" s="6" t="s">
        <v>118</v>
      </c>
      <c r="H14" s="69">
        <v>193</v>
      </c>
      <c r="I14" s="69">
        <v>0</v>
      </c>
      <c r="J14" s="70">
        <f t="shared" si="0"/>
        <v>193</v>
      </c>
      <c r="K14" s="69">
        <v>6.5</v>
      </c>
      <c r="L14" s="69">
        <v>6.5</v>
      </c>
      <c r="M14" s="69">
        <v>6</v>
      </c>
      <c r="N14" s="71">
        <v>6</v>
      </c>
      <c r="R14" s="73">
        <f t="shared" si="1"/>
        <v>0</v>
      </c>
      <c r="Z14" s="76">
        <f t="shared" si="2"/>
        <v>0</v>
      </c>
      <c r="BC14" s="12">
        <f t="shared" si="3"/>
        <v>6</v>
      </c>
      <c r="BD14" s="12">
        <f t="shared" si="4"/>
        <v>193</v>
      </c>
      <c r="BI14" s="39">
        <f t="shared" si="5"/>
        <v>6</v>
      </c>
      <c r="BJ14" s="12">
        <f t="shared" si="6"/>
        <v>193</v>
      </c>
    </row>
    <row r="15" spans="2:62" ht="12.75">
      <c r="B15" s="6" t="s">
        <v>212</v>
      </c>
      <c r="C15" s="6" t="s">
        <v>345</v>
      </c>
      <c r="D15" s="6" t="s">
        <v>213</v>
      </c>
      <c r="E15" s="6" t="s">
        <v>29</v>
      </c>
      <c r="F15" s="6" t="s">
        <v>136</v>
      </c>
      <c r="H15" s="69">
        <v>191.5</v>
      </c>
      <c r="I15" s="69">
        <v>0</v>
      </c>
      <c r="J15" s="70">
        <f t="shared" si="0"/>
        <v>191.5</v>
      </c>
      <c r="K15" s="69">
        <v>6</v>
      </c>
      <c r="L15" s="69">
        <v>6.5</v>
      </c>
      <c r="M15" s="69">
        <v>7</v>
      </c>
      <c r="N15" s="71">
        <v>7</v>
      </c>
      <c r="R15" s="73">
        <f t="shared" si="1"/>
        <v>0</v>
      </c>
      <c r="Z15" s="76">
        <f t="shared" si="2"/>
        <v>0</v>
      </c>
      <c r="BC15" s="12">
        <f t="shared" si="3"/>
        <v>7</v>
      </c>
      <c r="BD15" s="12">
        <f t="shared" si="4"/>
        <v>191.5</v>
      </c>
      <c r="BI15" s="39">
        <f t="shared" si="5"/>
        <v>7</v>
      </c>
      <c r="BJ15" s="12">
        <f t="shared" si="6"/>
        <v>191.5</v>
      </c>
    </row>
    <row r="16" spans="2:62" ht="12.75">
      <c r="B16" s="6" t="s">
        <v>214</v>
      </c>
      <c r="C16" s="6" t="s">
        <v>346</v>
      </c>
      <c r="D16" s="6" t="s">
        <v>215</v>
      </c>
      <c r="E16" s="6" t="s">
        <v>29</v>
      </c>
      <c r="F16" s="6" t="s">
        <v>121</v>
      </c>
      <c r="H16" s="69">
        <v>187</v>
      </c>
      <c r="I16" s="69">
        <v>0</v>
      </c>
      <c r="J16" s="70">
        <f t="shared" si="0"/>
        <v>187</v>
      </c>
      <c r="K16" s="69">
        <v>6.5</v>
      </c>
      <c r="L16" s="69">
        <v>6.5</v>
      </c>
      <c r="M16" s="69">
        <v>8</v>
      </c>
      <c r="N16" s="71">
        <v>8</v>
      </c>
      <c r="R16" s="73">
        <f t="shared" si="1"/>
        <v>0</v>
      </c>
      <c r="Z16" s="76">
        <f t="shared" si="2"/>
        <v>0</v>
      </c>
      <c r="BC16" s="12">
        <f t="shared" si="3"/>
        <v>8</v>
      </c>
      <c r="BD16" s="12">
        <f t="shared" si="4"/>
        <v>187</v>
      </c>
      <c r="BI16" s="39">
        <f t="shared" si="5"/>
        <v>8</v>
      </c>
      <c r="BJ16" s="12">
        <f t="shared" si="6"/>
        <v>187</v>
      </c>
    </row>
    <row r="17" spans="2:62" ht="12.75">
      <c r="B17" s="6" t="s">
        <v>216</v>
      </c>
      <c r="C17" s="6" t="s">
        <v>347</v>
      </c>
      <c r="D17" s="6" t="s">
        <v>217</v>
      </c>
      <c r="E17" s="6" t="s">
        <v>29</v>
      </c>
      <c r="F17" s="6" t="s">
        <v>118</v>
      </c>
      <c r="H17" s="69">
        <v>185</v>
      </c>
      <c r="I17" s="69">
        <v>0</v>
      </c>
      <c r="J17" s="70">
        <f t="shared" si="0"/>
        <v>185</v>
      </c>
      <c r="K17" s="69">
        <v>6.5</v>
      </c>
      <c r="L17" s="69">
        <v>6</v>
      </c>
      <c r="M17" s="69">
        <v>9</v>
      </c>
      <c r="N17" s="71">
        <v>9</v>
      </c>
      <c r="R17" s="73">
        <f t="shared" si="1"/>
        <v>0</v>
      </c>
      <c r="Z17" s="76">
        <f t="shared" si="2"/>
        <v>0</v>
      </c>
      <c r="BC17" s="12">
        <f t="shared" si="3"/>
        <v>9</v>
      </c>
      <c r="BD17" s="12">
        <f t="shared" si="4"/>
        <v>185</v>
      </c>
      <c r="BI17" s="39">
        <f t="shared" si="5"/>
        <v>9</v>
      </c>
      <c r="BJ17" s="12">
        <f t="shared" si="6"/>
        <v>185</v>
      </c>
    </row>
    <row r="18" spans="2:62" ht="12.75">
      <c r="B18" s="6" t="s">
        <v>218</v>
      </c>
      <c r="C18" s="6" t="s">
        <v>348</v>
      </c>
      <c r="D18" s="6" t="s">
        <v>219</v>
      </c>
      <c r="E18" s="6" t="s">
        <v>29</v>
      </c>
      <c r="F18" s="6" t="s">
        <v>170</v>
      </c>
      <c r="H18" s="69">
        <v>184</v>
      </c>
      <c r="I18" s="69">
        <v>0</v>
      </c>
      <c r="J18" s="70">
        <f t="shared" si="0"/>
        <v>184</v>
      </c>
      <c r="K18" s="69">
        <v>6</v>
      </c>
      <c r="L18" s="69">
        <v>6.5</v>
      </c>
      <c r="M18" s="69">
        <v>10</v>
      </c>
      <c r="N18" s="71">
        <v>10</v>
      </c>
      <c r="R18" s="73">
        <f t="shared" si="1"/>
        <v>0</v>
      </c>
      <c r="Z18" s="76">
        <f t="shared" si="2"/>
        <v>0</v>
      </c>
      <c r="BC18" s="12">
        <f t="shared" si="3"/>
        <v>10</v>
      </c>
      <c r="BD18" s="12">
        <f t="shared" si="4"/>
        <v>184</v>
      </c>
      <c r="BI18" s="39">
        <f t="shared" si="5"/>
        <v>10</v>
      </c>
      <c r="BJ18" s="12">
        <f t="shared" si="6"/>
        <v>184</v>
      </c>
    </row>
    <row r="19" spans="2:62" ht="12.75">
      <c r="B19" s="6" t="s">
        <v>220</v>
      </c>
      <c r="C19" s="6" t="s">
        <v>349</v>
      </c>
      <c r="D19" s="6" t="s">
        <v>221</v>
      </c>
      <c r="E19" s="6" t="s">
        <v>29</v>
      </c>
      <c r="F19" s="6" t="s">
        <v>118</v>
      </c>
      <c r="H19" s="69">
        <v>183</v>
      </c>
      <c r="I19" s="69">
        <v>0</v>
      </c>
      <c r="J19" s="70">
        <f t="shared" si="0"/>
        <v>183</v>
      </c>
      <c r="K19" s="69">
        <v>5.5</v>
      </c>
      <c r="L19" s="69">
        <v>6</v>
      </c>
      <c r="M19" s="69">
        <v>11</v>
      </c>
      <c r="N19" s="71">
        <v>11</v>
      </c>
      <c r="R19" s="73">
        <f t="shared" si="1"/>
        <v>0</v>
      </c>
      <c r="Z19" s="76">
        <f t="shared" si="2"/>
        <v>0</v>
      </c>
      <c r="BC19" s="12">
        <f t="shared" si="3"/>
        <v>11</v>
      </c>
      <c r="BD19" s="12">
        <f t="shared" si="4"/>
        <v>183</v>
      </c>
      <c r="BI19" s="39">
        <f t="shared" si="5"/>
        <v>11</v>
      </c>
      <c r="BJ19" s="12">
        <f t="shared" si="6"/>
        <v>183</v>
      </c>
    </row>
    <row r="20" spans="2:62" ht="12.75">
      <c r="B20" s="6" t="s">
        <v>222</v>
      </c>
      <c r="C20" s="6" t="s">
        <v>318</v>
      </c>
      <c r="D20" s="6" t="s">
        <v>223</v>
      </c>
      <c r="E20" s="6" t="s">
        <v>29</v>
      </c>
      <c r="F20" s="6" t="s">
        <v>136</v>
      </c>
      <c r="H20" s="69">
        <v>181.5</v>
      </c>
      <c r="I20" s="69">
        <v>0</v>
      </c>
      <c r="J20" s="70">
        <f t="shared" si="0"/>
        <v>181.5</v>
      </c>
      <c r="K20" s="69">
        <v>5.5</v>
      </c>
      <c r="L20" s="69">
        <v>6</v>
      </c>
      <c r="M20" s="69">
        <v>12</v>
      </c>
      <c r="N20" s="71">
        <v>12</v>
      </c>
      <c r="R20" s="73">
        <f t="shared" si="1"/>
        <v>0</v>
      </c>
      <c r="Z20" s="76">
        <f t="shared" si="2"/>
        <v>0</v>
      </c>
      <c r="BC20" s="12">
        <f t="shared" si="3"/>
        <v>12</v>
      </c>
      <c r="BD20" s="12">
        <f t="shared" si="4"/>
        <v>181.5</v>
      </c>
      <c r="BI20" s="39">
        <f t="shared" si="5"/>
        <v>12</v>
      </c>
      <c r="BJ20" s="12">
        <f t="shared" si="6"/>
        <v>181.5</v>
      </c>
    </row>
    <row r="21" spans="2:62" ht="12.75">
      <c r="B21" s="6" t="s">
        <v>224</v>
      </c>
      <c r="C21" s="6" t="s">
        <v>350</v>
      </c>
      <c r="D21" s="6" t="s">
        <v>225</v>
      </c>
      <c r="E21" s="6" t="s">
        <v>29</v>
      </c>
      <c r="F21" s="6" t="s">
        <v>156</v>
      </c>
      <c r="H21" s="69">
        <v>174.5</v>
      </c>
      <c r="I21" s="69">
        <v>0</v>
      </c>
      <c r="J21" s="70">
        <f t="shared" si="0"/>
        <v>174.5</v>
      </c>
      <c r="K21" s="69">
        <v>5.5</v>
      </c>
      <c r="L21" s="69">
        <v>5</v>
      </c>
      <c r="M21" s="69">
        <v>13</v>
      </c>
      <c r="N21" s="71">
        <v>13</v>
      </c>
      <c r="R21" s="73">
        <f t="shared" si="1"/>
        <v>0</v>
      </c>
      <c r="Z21" s="76">
        <f t="shared" si="2"/>
        <v>0</v>
      </c>
      <c r="BC21" s="12">
        <f t="shared" si="3"/>
        <v>13</v>
      </c>
      <c r="BD21" s="12">
        <f t="shared" si="4"/>
        <v>174.5</v>
      </c>
      <c r="BI21" s="39">
        <f t="shared" si="5"/>
        <v>13</v>
      </c>
      <c r="BJ21" s="12">
        <f t="shared" si="6"/>
        <v>174.5</v>
      </c>
    </row>
    <row r="22" spans="2:62" ht="12.75">
      <c r="B22" s="6" t="s">
        <v>226</v>
      </c>
      <c r="C22" s="6" t="s">
        <v>317</v>
      </c>
      <c r="D22" s="6" t="s">
        <v>227</v>
      </c>
      <c r="E22" s="6" t="s">
        <v>29</v>
      </c>
      <c r="F22" s="6" t="s">
        <v>118</v>
      </c>
      <c r="H22" s="69">
        <v>166</v>
      </c>
      <c r="I22" s="69">
        <v>0</v>
      </c>
      <c r="J22" s="70">
        <f t="shared" si="0"/>
        <v>166</v>
      </c>
      <c r="K22" s="69">
        <v>5</v>
      </c>
      <c r="L22" s="69">
        <v>5</v>
      </c>
      <c r="M22" s="69">
        <v>14</v>
      </c>
      <c r="N22" s="71">
        <v>14</v>
      </c>
      <c r="R22" s="73">
        <f t="shared" si="1"/>
        <v>0</v>
      </c>
      <c r="Z22" s="76">
        <f t="shared" si="2"/>
        <v>0</v>
      </c>
      <c r="BC22" s="12">
        <f t="shared" si="3"/>
        <v>14</v>
      </c>
      <c r="BD22" s="12">
        <f t="shared" si="4"/>
        <v>166</v>
      </c>
      <c r="BI22" s="39">
        <f t="shared" si="5"/>
        <v>14</v>
      </c>
      <c r="BJ22" s="12">
        <f t="shared" si="6"/>
        <v>166</v>
      </c>
    </row>
    <row r="23" spans="2:62" ht="12.75">
      <c r="B23" s="6" t="s">
        <v>228</v>
      </c>
      <c r="C23" s="6" t="s">
        <v>351</v>
      </c>
      <c r="D23" s="6" t="s">
        <v>229</v>
      </c>
      <c r="E23" s="6" t="s">
        <v>29</v>
      </c>
      <c r="F23" s="6" t="s">
        <v>136</v>
      </c>
      <c r="H23" s="69">
        <v>155</v>
      </c>
      <c r="I23" s="69">
        <v>0</v>
      </c>
      <c r="J23" s="70">
        <f t="shared" si="0"/>
        <v>155</v>
      </c>
      <c r="K23" s="69">
        <v>4</v>
      </c>
      <c r="L23" s="69">
        <v>4</v>
      </c>
      <c r="M23" s="69">
        <v>15</v>
      </c>
      <c r="N23" s="71">
        <v>15</v>
      </c>
      <c r="R23" s="73">
        <f t="shared" si="1"/>
        <v>0</v>
      </c>
      <c r="Z23" s="76">
        <f t="shared" si="2"/>
        <v>0</v>
      </c>
      <c r="BC23" s="12">
        <f t="shared" si="3"/>
        <v>15</v>
      </c>
      <c r="BD23" s="12">
        <f t="shared" si="4"/>
        <v>155</v>
      </c>
      <c r="BI23" s="39">
        <f t="shared" si="5"/>
        <v>15</v>
      </c>
      <c r="BJ23" s="12">
        <f t="shared" si="6"/>
        <v>155</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526 AC8:AD65526 U8:V65526 AK8:AL65526 AS8:AT65526 BA8:BB65526">
      <formula1>0</formula1>
      <formula2>999</formula2>
    </dataValidation>
    <dataValidation type="decimal" allowBlank="1" showInputMessage="1" showErrorMessage="1" sqref="K1:L2 S1:T2 AY1:AZ2 AQ1:AR2 AI1:AJ2 AA1:AB2 K8:L65526 AA8:AB65526 S8:T65526 AI8:AJ65526 AQ8:AR65526 AY8:AZ65526">
      <formula1>0</formula1>
      <formula2>99</formula2>
    </dataValidation>
    <dataValidation type="decimal" allowBlank="1" showInputMessage="1" showErrorMessage="1" sqref="H1:I2 P1:Q2 AV1:AW2 AN1:AO2 AF1:AG2 X1:Y2 H8:I65526 X8:Y65526 P8:Q65526 AF8:AG65526 AN8:AO65526 AV8:AW65526">
      <formula1>0</formula1>
      <formula2>400</formula2>
    </dataValidation>
    <dataValidation operator="lessThanOrEqual" allowBlank="1" showInputMessage="1" showErrorMessage="1" sqref="R8:R23 AH8 AP8 AX8 Z8:Z23 J1:J2 R1:R2 AX1:AX2 AP1:AP2 AH1:AH2 Z1:Z2 BC1:BK8 BL1:BL4 BL7:BL8 J8:J23 BC9:BD23 BI9:BJ23"/>
    <dataValidation type="list" allowBlank="1" showInputMessage="1" showErrorMessage="1" sqref="BM1:BM2 BM9:BM65526">
      <formula1>"ja,nee"</formula1>
    </dataValidation>
    <dataValidation type="decimal" operator="lessThanOrEqual" allowBlank="1" showInputMessage="1" showErrorMessage="1" sqref="AH9:AH65526 AP9:AP65526 AX9:AX65526 J24:J65526 Z24:Z65526 R24:R65526 BC24:BD65526 BE9:BH65526 BK9:BL65526 BI24: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6.xml><?xml version="1.0" encoding="utf-8"?>
<worksheet xmlns="http://schemas.openxmlformats.org/spreadsheetml/2006/main" xmlns:r="http://schemas.openxmlformats.org/officeDocument/2006/relationships">
  <sheetPr codeName="Blad29"/>
  <dimension ref="A1:BN8"/>
  <sheetViews>
    <sheetView zoomScalePageLayoutView="0" workbookViewId="0" topLeftCell="A1">
      <pane xSplit="5" ySplit="8" topLeftCell="F9" activePane="bottomRight" state="frozen"/>
      <selection pane="topLeft" activeCell="B9" sqref="B9"/>
      <selection pane="topRight" activeCell="B9" sqref="B9"/>
      <selection pane="bottomLeft" activeCell="B9" sqref="B9"/>
      <selection pane="bottomRight" activeCell="BL4" sqref="BL4"/>
    </sheetView>
  </sheetViews>
  <sheetFormatPr defaultColWidth="9.140625" defaultRowHeight="12.75"/>
  <cols>
    <col min="1" max="1" width="3.28125" style="6" bestFit="1" customWidth="1"/>
    <col min="2" max="2" width="10.140625" style="6" customWidth="1"/>
    <col min="3" max="4" width="22.7109375" style="6" customWidth="1"/>
    <col min="5" max="5" width="4.140625" style="6" customWidth="1"/>
    <col min="6" max="6" width="18.7109375" style="6" customWidth="1"/>
    <col min="7" max="7" width="2.7109375" style="69" customWidth="1"/>
    <col min="8" max="8" width="5.7109375" style="69" customWidth="1"/>
    <col min="9" max="9" width="5.7109375" style="69" hidden="1" customWidth="1"/>
    <col min="10" max="10" width="5.7109375" style="70" hidden="1" customWidth="1"/>
    <col min="11" max="12" width="3.7109375" style="69" customWidth="1"/>
    <col min="13" max="13" width="3.00390625" style="69" customWidth="1"/>
    <col min="14" max="14" width="3.8515625" style="71" customWidth="1"/>
    <col min="15" max="15" width="2.7109375" style="72" customWidth="1"/>
    <col min="16" max="16" width="5.7109375" style="72" customWidth="1"/>
    <col min="17" max="17" width="5.7109375" style="72" hidden="1" customWidth="1"/>
    <col min="18" max="18" width="5.7109375" style="73" hidden="1" customWidth="1"/>
    <col min="19" max="20" width="3.7109375" style="72" customWidth="1"/>
    <col min="21" max="21" width="3.00390625" style="72" customWidth="1"/>
    <col min="22" max="22" width="3.8515625" style="74" customWidth="1"/>
    <col min="23" max="23" width="2.7109375" style="75" customWidth="1"/>
    <col min="24" max="24" width="5.7109375" style="75" customWidth="1"/>
    <col min="25" max="25" width="5.7109375" style="75" hidden="1" customWidth="1"/>
    <col min="26" max="26" width="5.7109375" style="76" hidden="1" customWidth="1"/>
    <col min="27" max="28" width="3.7109375" style="75" customWidth="1"/>
    <col min="29" max="29" width="3.00390625" style="75" customWidth="1"/>
    <col min="30" max="30" width="3.8515625" style="77" customWidth="1"/>
    <col min="31" max="31" width="2.7109375" style="72" hidden="1" customWidth="1"/>
    <col min="32" max="33" width="5.7109375" style="72" hidden="1" customWidth="1"/>
    <col min="34" max="34" width="5.7109375" style="73" hidden="1" customWidth="1"/>
    <col min="35" max="36" width="3.7109375" style="72" hidden="1" customWidth="1"/>
    <col min="37" max="37" width="3.00390625" style="72" hidden="1" customWidth="1"/>
    <col min="38" max="38" width="3.8515625" style="74" hidden="1" customWidth="1"/>
    <col min="39" max="39" width="2.7109375" style="75" hidden="1" customWidth="1"/>
    <col min="40" max="41" width="5.7109375" style="75" hidden="1" customWidth="1"/>
    <col min="42" max="42" width="5.7109375" style="76" hidden="1" customWidth="1"/>
    <col min="43" max="44" width="3.7109375" style="75" hidden="1" customWidth="1"/>
    <col min="45" max="45" width="3.00390625" style="75" hidden="1" customWidth="1"/>
    <col min="46" max="46" width="3.8515625" style="77" hidden="1" customWidth="1"/>
    <col min="47" max="47" width="2.7109375" style="72" hidden="1" customWidth="1"/>
    <col min="48" max="49" width="5.7109375" style="72" hidden="1" customWidth="1"/>
    <col min="50" max="50" width="5.7109375" style="73" hidden="1" customWidth="1"/>
    <col min="51" max="52" width="3.7109375" style="72" hidden="1" customWidth="1"/>
    <col min="53" max="53" width="3.00390625" style="72" hidden="1" customWidth="1"/>
    <col min="54" max="54" width="3.8515625" style="72" hidden="1" customWidth="1"/>
    <col min="55" max="55" width="5.28125" style="12" customWidth="1"/>
    <col min="56" max="56" width="6.140625" style="12" hidden="1" customWidth="1"/>
    <col min="57" max="57" width="5.28125" style="12" customWidth="1"/>
    <col min="58" max="58" width="5.28125" style="12" hidden="1" customWidth="1"/>
    <col min="59" max="60" width="6.00390625" style="12" hidden="1" customWidth="1"/>
    <col min="61" max="61" width="6.00390625" style="12" customWidth="1"/>
    <col min="62" max="62" width="6.00390625" style="12" hidden="1" customWidth="1"/>
    <col min="63" max="63" width="4.00390625" style="6" customWidth="1"/>
    <col min="64" max="64" width="4.8515625" style="6" customWidth="1"/>
    <col min="65" max="65" width="4.8515625" style="6" hidden="1" customWidth="1"/>
    <col min="66" max="66" width="17.28125" style="6" customWidth="1"/>
    <col min="67" max="16384" width="9.140625" style="12" customWidth="1"/>
  </cols>
  <sheetData>
    <row r="1" spans="1:66" ht="12.75">
      <c r="A1" s="133" t="s">
        <v>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5"/>
    </row>
    <row r="2" spans="1:66" ht="12.75" customHeight="1" hidden="1">
      <c r="A2" s="10"/>
      <c r="B2" s="10"/>
      <c r="C2" s="10">
        <v>1</v>
      </c>
      <c r="D2" s="10">
        <f>FLOOR((C2+3)/4,1)</f>
        <v>1</v>
      </c>
      <c r="E2" s="10"/>
      <c r="F2" s="10"/>
      <c r="G2" s="68">
        <v>192</v>
      </c>
      <c r="H2" s="68">
        <v>192</v>
      </c>
      <c r="I2" s="70">
        <v>190</v>
      </c>
      <c r="J2" s="70">
        <f>H2+I2</f>
        <v>382</v>
      </c>
      <c r="K2" s="70"/>
      <c r="L2" s="70"/>
      <c r="M2" s="70"/>
      <c r="N2" s="80">
        <v>1</v>
      </c>
      <c r="O2" s="73">
        <v>193</v>
      </c>
      <c r="P2" s="73">
        <v>193</v>
      </c>
      <c r="Q2" s="73">
        <v>193</v>
      </c>
      <c r="R2" s="73">
        <f>P2+Q2</f>
        <v>386</v>
      </c>
      <c r="S2" s="73"/>
      <c r="T2" s="73"/>
      <c r="U2" s="73"/>
      <c r="V2" s="81">
        <v>2</v>
      </c>
      <c r="W2" s="76">
        <v>198</v>
      </c>
      <c r="X2" s="76">
        <v>198</v>
      </c>
      <c r="Y2" s="76">
        <v>198</v>
      </c>
      <c r="Z2" s="76">
        <f>X2+Y2</f>
        <v>396</v>
      </c>
      <c r="AA2" s="76"/>
      <c r="AB2" s="76"/>
      <c r="AC2" s="76"/>
      <c r="AD2" s="82">
        <v>3</v>
      </c>
      <c r="AE2" s="73">
        <v>177</v>
      </c>
      <c r="AF2" s="73">
        <v>177</v>
      </c>
      <c r="AG2" s="73">
        <v>177</v>
      </c>
      <c r="AH2" s="73">
        <f>AF2+AG2</f>
        <v>354</v>
      </c>
      <c r="AI2" s="73"/>
      <c r="AJ2" s="73"/>
      <c r="AK2" s="73"/>
      <c r="AL2" s="81">
        <v>4</v>
      </c>
      <c r="AM2" s="76">
        <v>178</v>
      </c>
      <c r="AN2" s="76">
        <v>178</v>
      </c>
      <c r="AO2" s="76">
        <v>178</v>
      </c>
      <c r="AP2" s="76">
        <f>AN2+AO2</f>
        <v>356</v>
      </c>
      <c r="AQ2" s="76"/>
      <c r="AR2" s="76"/>
      <c r="AS2" s="76"/>
      <c r="AT2" s="82">
        <v>5</v>
      </c>
      <c r="AU2" s="73">
        <v>179</v>
      </c>
      <c r="AV2" s="73">
        <v>179</v>
      </c>
      <c r="AW2" s="73">
        <v>179</v>
      </c>
      <c r="AX2" s="73">
        <f>AV2+AW2</f>
        <v>358</v>
      </c>
      <c r="AY2" s="73"/>
      <c r="AZ2" s="73"/>
      <c r="BA2" s="73"/>
      <c r="BB2" s="73">
        <v>6</v>
      </c>
      <c r="BC2" s="12">
        <f>N2+V2+AD2+AL2+AT2+BB2</f>
        <v>21</v>
      </c>
      <c r="BD2" s="12">
        <f>J2+R2+Z2+AH2+AP2+AX2</f>
        <v>2232</v>
      </c>
      <c r="BE2" s="39">
        <f>IF($O$4&gt;0,(LARGE(($N2,$V2,$AD2,$AL2,$AT2,$BB2),1)),"0")</f>
        <v>6</v>
      </c>
      <c r="BF2" s="39">
        <f>IF($O$4&gt;0,(LARGE(($N2,$V2,$AD2,$AL2,$AT2,$BB2),2)),"0")</f>
        <v>5</v>
      </c>
      <c r="BG2" s="12">
        <v>354</v>
      </c>
      <c r="BH2" s="12">
        <v>354</v>
      </c>
      <c r="BI2" s="39">
        <f>BC2-BE2-BF2</f>
        <v>10</v>
      </c>
      <c r="BJ2" s="12">
        <f>BD2-BG2-BH2</f>
        <v>1524</v>
      </c>
      <c r="BK2" s="12"/>
      <c r="BL2" s="12"/>
      <c r="BM2" s="12"/>
      <c r="BN2" s="12"/>
    </row>
    <row r="3" spans="1:66" ht="12.75">
      <c r="A3" s="114" t="s">
        <v>9</v>
      </c>
      <c r="B3" s="116"/>
      <c r="C3" s="136" t="str">
        <f>Instellingen!B3</f>
        <v>Regio</v>
      </c>
      <c r="D3" s="137"/>
      <c r="E3" s="138"/>
      <c r="F3" s="114"/>
      <c r="G3" s="115"/>
      <c r="H3" s="115"/>
      <c r="I3" s="115"/>
      <c r="J3" s="115"/>
      <c r="K3" s="115"/>
      <c r="L3" s="115"/>
      <c r="M3" s="115"/>
      <c r="N3" s="116"/>
      <c r="O3" s="111"/>
      <c r="P3" s="112"/>
      <c r="Q3" s="112"/>
      <c r="R3" s="112"/>
      <c r="S3" s="112"/>
      <c r="T3" s="112"/>
      <c r="U3" s="112"/>
      <c r="V3" s="113"/>
      <c r="W3" s="157"/>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9"/>
      <c r="BC3" s="114" t="s">
        <v>41</v>
      </c>
      <c r="BD3" s="115"/>
      <c r="BE3" s="115"/>
      <c r="BF3" s="115"/>
      <c r="BG3" s="115"/>
      <c r="BH3" s="115"/>
      <c r="BI3" s="115"/>
      <c r="BJ3" s="115"/>
      <c r="BK3" s="116"/>
      <c r="BL3" s="23">
        <f>Instellingen!B6</f>
        <v>3</v>
      </c>
      <c r="BM3" s="84"/>
      <c r="BN3" s="166"/>
    </row>
    <row r="4" spans="1:66" ht="12.75">
      <c r="A4" s="114" t="s">
        <v>10</v>
      </c>
      <c r="B4" s="116"/>
      <c r="C4" s="136" t="s">
        <v>50</v>
      </c>
      <c r="D4" s="137"/>
      <c r="E4" s="138"/>
      <c r="F4" s="114" t="s">
        <v>72</v>
      </c>
      <c r="G4" s="115"/>
      <c r="H4" s="115"/>
      <c r="I4" s="115"/>
      <c r="J4" s="115"/>
      <c r="K4" s="115"/>
      <c r="L4" s="115"/>
      <c r="M4" s="115"/>
      <c r="N4" s="116"/>
      <c r="O4" s="111">
        <f>Instellingen!B7</f>
        <v>1</v>
      </c>
      <c r="P4" s="112"/>
      <c r="Q4" s="112"/>
      <c r="R4" s="112"/>
      <c r="S4" s="112"/>
      <c r="T4" s="112"/>
      <c r="U4" s="112"/>
      <c r="V4" s="113"/>
      <c r="W4" s="160"/>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2"/>
      <c r="BC4" s="114"/>
      <c r="BD4" s="115"/>
      <c r="BE4" s="115"/>
      <c r="BF4" s="115"/>
      <c r="BG4" s="115"/>
      <c r="BH4" s="115"/>
      <c r="BI4" s="115"/>
      <c r="BJ4" s="115"/>
      <c r="BK4" s="116"/>
      <c r="BL4" s="23"/>
      <c r="BM4" s="85"/>
      <c r="BN4" s="167"/>
    </row>
    <row r="5" spans="1:66" ht="12.75">
      <c r="A5" s="114" t="s">
        <v>11</v>
      </c>
      <c r="B5" s="116"/>
      <c r="C5" s="136"/>
      <c r="D5" s="137"/>
      <c r="E5" s="138"/>
      <c r="F5" s="114" t="s">
        <v>12</v>
      </c>
      <c r="G5" s="115"/>
      <c r="H5" s="115"/>
      <c r="I5" s="115"/>
      <c r="J5" s="115"/>
      <c r="K5" s="115"/>
      <c r="L5" s="115"/>
      <c r="M5" s="115"/>
      <c r="N5" s="116"/>
      <c r="O5" s="111">
        <f>Instellingen!B5</f>
        <v>99</v>
      </c>
      <c r="P5" s="112"/>
      <c r="Q5" s="112"/>
      <c r="R5" s="112"/>
      <c r="S5" s="112"/>
      <c r="T5" s="112"/>
      <c r="U5" s="112"/>
      <c r="V5" s="113"/>
      <c r="W5" s="163"/>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5"/>
      <c r="BC5" s="114"/>
      <c r="BD5" s="115"/>
      <c r="BE5" s="115"/>
      <c r="BF5" s="115"/>
      <c r="BG5" s="115"/>
      <c r="BH5" s="115"/>
      <c r="BI5" s="115"/>
      <c r="BJ5" s="115"/>
      <c r="BK5" s="116"/>
      <c r="BL5" s="23"/>
      <c r="BM5" s="85"/>
      <c r="BN5" s="167"/>
    </row>
    <row r="6" spans="1:66" ht="12.75" customHeight="1">
      <c r="A6" s="152"/>
      <c r="B6" s="153"/>
      <c r="C6" s="153"/>
      <c r="D6" s="153"/>
      <c r="E6" s="154"/>
      <c r="F6" s="67" t="s">
        <v>14</v>
      </c>
      <c r="G6" s="121" t="str">
        <f>Instellingen!B36</f>
        <v>Brummen</v>
      </c>
      <c r="H6" s="122"/>
      <c r="I6" s="122"/>
      <c r="J6" s="122"/>
      <c r="K6" s="122"/>
      <c r="L6" s="122"/>
      <c r="M6" s="122"/>
      <c r="N6" s="123"/>
      <c r="O6" s="124">
        <f>Instellingen!B37</f>
        <v>0</v>
      </c>
      <c r="P6" s="125"/>
      <c r="Q6" s="125"/>
      <c r="R6" s="125"/>
      <c r="S6" s="125"/>
      <c r="T6" s="125"/>
      <c r="U6" s="125"/>
      <c r="V6" s="126"/>
      <c r="W6" s="127">
        <f>Instellingen!B38</f>
        <v>0</v>
      </c>
      <c r="X6" s="128"/>
      <c r="Y6" s="128"/>
      <c r="Z6" s="128"/>
      <c r="AA6" s="128"/>
      <c r="AB6" s="128"/>
      <c r="AC6" s="128"/>
      <c r="AD6" s="129"/>
      <c r="AE6" s="124">
        <f>Instellingen!B39</f>
        <v>0</v>
      </c>
      <c r="AF6" s="125"/>
      <c r="AG6" s="125"/>
      <c r="AH6" s="125"/>
      <c r="AI6" s="125"/>
      <c r="AJ6" s="125"/>
      <c r="AK6" s="125"/>
      <c r="AL6" s="126"/>
      <c r="AM6" s="127">
        <f>Instellingen!B40</f>
        <v>0</v>
      </c>
      <c r="AN6" s="128"/>
      <c r="AO6" s="128"/>
      <c r="AP6" s="128"/>
      <c r="AQ6" s="128"/>
      <c r="AR6" s="128"/>
      <c r="AS6" s="128"/>
      <c r="AT6" s="129"/>
      <c r="AU6" s="124">
        <f>Instellingen!B41</f>
        <v>0</v>
      </c>
      <c r="AV6" s="125"/>
      <c r="AW6" s="125"/>
      <c r="AX6" s="125"/>
      <c r="AY6" s="125"/>
      <c r="AZ6" s="125"/>
      <c r="BA6" s="125"/>
      <c r="BB6" s="126"/>
      <c r="BC6" s="114" t="s">
        <v>34</v>
      </c>
      <c r="BD6" s="115"/>
      <c r="BE6" s="115"/>
      <c r="BF6" s="115"/>
      <c r="BG6" s="115"/>
      <c r="BH6" s="116"/>
      <c r="BI6" s="44"/>
      <c r="BJ6" s="66"/>
      <c r="BK6" s="45"/>
      <c r="BL6" s="83"/>
      <c r="BM6" s="85"/>
      <c r="BN6" s="167"/>
    </row>
    <row r="7" spans="1:66" ht="12.75" customHeight="1">
      <c r="A7" s="155"/>
      <c r="B7" s="155"/>
      <c r="C7" s="155"/>
      <c r="D7" s="155"/>
      <c r="E7" s="156"/>
      <c r="F7" s="67" t="s">
        <v>15</v>
      </c>
      <c r="G7" s="130" t="str">
        <f>Instellingen!C36</f>
        <v>4 t/m 7 november 2021</v>
      </c>
      <c r="H7" s="122"/>
      <c r="I7" s="122"/>
      <c r="J7" s="122"/>
      <c r="K7" s="122"/>
      <c r="L7" s="122"/>
      <c r="M7" s="122"/>
      <c r="N7" s="123"/>
      <c r="O7" s="124" t="str">
        <f>Instellingen!C37</f>
        <v> </v>
      </c>
      <c r="P7" s="125"/>
      <c r="Q7" s="125"/>
      <c r="R7" s="125"/>
      <c r="S7" s="125"/>
      <c r="T7" s="125"/>
      <c r="U7" s="125"/>
      <c r="V7" s="126"/>
      <c r="W7" s="127" t="str">
        <f>Instellingen!C38</f>
        <v> </v>
      </c>
      <c r="X7" s="128"/>
      <c r="Y7" s="128"/>
      <c r="Z7" s="128"/>
      <c r="AA7" s="128"/>
      <c r="AB7" s="128"/>
      <c r="AC7" s="128"/>
      <c r="AD7" s="129"/>
      <c r="AE7" s="124" t="str">
        <f>Instellingen!C39</f>
        <v> </v>
      </c>
      <c r="AF7" s="125"/>
      <c r="AG7" s="125"/>
      <c r="AH7" s="125"/>
      <c r="AI7" s="125"/>
      <c r="AJ7" s="125"/>
      <c r="AK7" s="125"/>
      <c r="AL7" s="126"/>
      <c r="AM7" s="127" t="str">
        <f>Instellingen!C40</f>
        <v> </v>
      </c>
      <c r="AN7" s="128"/>
      <c r="AO7" s="128"/>
      <c r="AP7" s="128"/>
      <c r="AQ7" s="128"/>
      <c r="AR7" s="128"/>
      <c r="AS7" s="128"/>
      <c r="AT7" s="129"/>
      <c r="AU7" s="124" t="str">
        <f>Instellingen!C41</f>
        <v> </v>
      </c>
      <c r="AV7" s="125"/>
      <c r="AW7" s="125"/>
      <c r="AX7" s="125"/>
      <c r="AY7" s="125"/>
      <c r="AZ7" s="125"/>
      <c r="BA7" s="125"/>
      <c r="BB7" s="126"/>
      <c r="BC7" s="78" t="s">
        <v>71</v>
      </c>
      <c r="BD7" s="5" t="s">
        <v>71</v>
      </c>
      <c r="BE7" s="11" t="s">
        <v>69</v>
      </c>
      <c r="BF7" s="11" t="s">
        <v>69</v>
      </c>
      <c r="BG7" s="11" t="s">
        <v>69</v>
      </c>
      <c r="BH7" s="11" t="s">
        <v>69</v>
      </c>
      <c r="BI7" s="38" t="s">
        <v>70</v>
      </c>
      <c r="BJ7" s="36" t="s">
        <v>70</v>
      </c>
      <c r="BK7" s="13"/>
      <c r="BL7" s="5"/>
      <c r="BM7" s="86"/>
      <c r="BN7" s="168"/>
    </row>
    <row r="8" spans="1:66" ht="25.5" customHeight="1">
      <c r="A8" s="2" t="s">
        <v>19</v>
      </c>
      <c r="B8" s="2" t="s">
        <v>7</v>
      </c>
      <c r="C8" s="2" t="s">
        <v>0</v>
      </c>
      <c r="D8" s="2" t="s">
        <v>1</v>
      </c>
      <c r="E8" s="2" t="s">
        <v>101</v>
      </c>
      <c r="F8" s="67" t="s">
        <v>3</v>
      </c>
      <c r="G8" s="8" t="s">
        <v>96</v>
      </c>
      <c r="H8" s="8" t="s">
        <v>38</v>
      </c>
      <c r="I8" s="8" t="s">
        <v>36</v>
      </c>
      <c r="J8" s="8" t="s">
        <v>37</v>
      </c>
      <c r="K8" s="8" t="s">
        <v>73</v>
      </c>
      <c r="L8" s="8" t="s">
        <v>74</v>
      </c>
      <c r="M8" s="2" t="s">
        <v>5</v>
      </c>
      <c r="N8" s="67" t="s">
        <v>16</v>
      </c>
      <c r="O8" s="8" t="s">
        <v>96</v>
      </c>
      <c r="P8" s="8" t="s">
        <v>38</v>
      </c>
      <c r="Q8" s="8" t="s">
        <v>36</v>
      </c>
      <c r="R8" s="8" t="s">
        <v>39</v>
      </c>
      <c r="S8" s="8" t="s">
        <v>73</v>
      </c>
      <c r="T8" s="8" t="s">
        <v>74</v>
      </c>
      <c r="U8" s="2" t="s">
        <v>5</v>
      </c>
      <c r="V8" s="67" t="s">
        <v>16</v>
      </c>
      <c r="W8" s="8" t="s">
        <v>96</v>
      </c>
      <c r="X8" s="8" t="s">
        <v>38</v>
      </c>
      <c r="Y8" s="8" t="s">
        <v>40</v>
      </c>
      <c r="Z8" s="8" t="s">
        <v>39</v>
      </c>
      <c r="AA8" s="8" t="s">
        <v>73</v>
      </c>
      <c r="AB8" s="8" t="s">
        <v>74</v>
      </c>
      <c r="AC8" s="2" t="s">
        <v>5</v>
      </c>
      <c r="AD8" s="67" t="s">
        <v>16</v>
      </c>
      <c r="AE8" s="8" t="s">
        <v>96</v>
      </c>
      <c r="AF8" s="8" t="s">
        <v>38</v>
      </c>
      <c r="AG8" s="8" t="s">
        <v>36</v>
      </c>
      <c r="AH8" s="8" t="s">
        <v>39</v>
      </c>
      <c r="AI8" s="8" t="s">
        <v>73</v>
      </c>
      <c r="AJ8" s="8" t="s">
        <v>74</v>
      </c>
      <c r="AK8" s="2" t="s">
        <v>5</v>
      </c>
      <c r="AL8" s="67" t="s">
        <v>16</v>
      </c>
      <c r="AM8" s="8" t="s">
        <v>96</v>
      </c>
      <c r="AN8" s="8" t="s">
        <v>38</v>
      </c>
      <c r="AO8" s="8" t="s">
        <v>36</v>
      </c>
      <c r="AP8" s="8" t="s">
        <v>39</v>
      </c>
      <c r="AQ8" s="8" t="s">
        <v>73</v>
      </c>
      <c r="AR8" s="8" t="s">
        <v>74</v>
      </c>
      <c r="AS8" s="2" t="s">
        <v>5</v>
      </c>
      <c r="AT8" s="67" t="s">
        <v>16</v>
      </c>
      <c r="AU8" s="8" t="s">
        <v>96</v>
      </c>
      <c r="AV8" s="8" t="s">
        <v>38</v>
      </c>
      <c r="AW8" s="8" t="s">
        <v>36</v>
      </c>
      <c r="AX8" s="8" t="s">
        <v>39</v>
      </c>
      <c r="AY8" s="8" t="s">
        <v>73</v>
      </c>
      <c r="AZ8" s="8" t="s">
        <v>74</v>
      </c>
      <c r="BA8" s="2" t="s">
        <v>5</v>
      </c>
      <c r="BB8" s="2" t="s">
        <v>16</v>
      </c>
      <c r="BC8" s="79" t="s">
        <v>23</v>
      </c>
      <c r="BD8" s="35" t="s">
        <v>4</v>
      </c>
      <c r="BE8" s="37" t="s">
        <v>23</v>
      </c>
      <c r="BF8" s="37" t="s">
        <v>23</v>
      </c>
      <c r="BG8" s="35" t="s">
        <v>4</v>
      </c>
      <c r="BH8" s="35" t="s">
        <v>4</v>
      </c>
      <c r="BI8" s="35" t="s">
        <v>23</v>
      </c>
      <c r="BJ8" s="35" t="s">
        <v>4</v>
      </c>
      <c r="BK8" s="35" t="s">
        <v>17</v>
      </c>
      <c r="BL8" s="35" t="s">
        <v>18</v>
      </c>
      <c r="BM8" s="35"/>
      <c r="BN8" s="2" t="s">
        <v>6</v>
      </c>
    </row>
  </sheetData>
  <sheetProtection sheet="1" objects="1" scenarios="1"/>
  <mergeCells count="32">
    <mergeCell ref="A1:BN1"/>
    <mergeCell ref="C3:E3"/>
    <mergeCell ref="C4:E4"/>
    <mergeCell ref="C5:E5"/>
    <mergeCell ref="BN3:BN7"/>
    <mergeCell ref="A3:B3"/>
    <mergeCell ref="F3:N3"/>
    <mergeCell ref="O6:V6"/>
    <mergeCell ref="BC4:BK4"/>
    <mergeCell ref="BC3:BK3"/>
    <mergeCell ref="F4:N4"/>
    <mergeCell ref="AU6:BB6"/>
    <mergeCell ref="G6:N6"/>
    <mergeCell ref="O5:V5"/>
    <mergeCell ref="F5:N5"/>
    <mergeCell ref="AM6:AT6"/>
    <mergeCell ref="O3:V3"/>
    <mergeCell ref="BC6:BH6"/>
    <mergeCell ref="W6:AD6"/>
    <mergeCell ref="W7:AD7"/>
    <mergeCell ref="A4:B4"/>
    <mergeCell ref="A5:B5"/>
    <mergeCell ref="G7:N7"/>
    <mergeCell ref="A6:E7"/>
    <mergeCell ref="O7:V7"/>
    <mergeCell ref="O4:V4"/>
    <mergeCell ref="BC5:BK5"/>
    <mergeCell ref="W3:BB5"/>
    <mergeCell ref="AU7:BB7"/>
    <mergeCell ref="AE6:AL6"/>
    <mergeCell ref="AE7:AL7"/>
    <mergeCell ref="AM7:AT7"/>
  </mergeCells>
  <dataValidations count="14">
    <dataValidation type="whole" operator="lessThan" allowBlank="1" showInputMessage="1" showErrorMessage="1" error="De waarde is maximaal 500" sqref="H9:L65536 R9:T65536 AP9:AR65536 AX9:AZ65536 AA9:AB65536 AH9:AJ65536">
      <formula1>500</formula1>
    </dataValidation>
    <dataValidation type="whole" operator="lessThan" allowBlank="1" showInputMessage="1" showErrorMessage="1" error="De waarde is maximaal 200" sqref="BB2 AL2 AT2 AL8:AL65536 AT8:AT65536 BB8:BB65536 V8:V65536 N8:N65536 AD8:AD65536">
      <formula1>200</formula1>
    </dataValidation>
    <dataValidation operator="lessThan" allowBlank="1" showInputMessage="1" showErrorMessage="1" error="De waarde is maximaal 500" sqref="R8:T8 AA8:AB8 AI8:AJ8 AQ8:AR8 AY8:AZ8 H8:L8"/>
    <dataValidation type="whole" allowBlank="1" showInputMessage="1" showErrorMessage="1" sqref="BL3:BM3 O4">
      <formula1>1</formula1>
      <formula2>4</formula2>
    </dataValidation>
    <dataValidation type="whole" allowBlank="1" showInputMessage="1" showErrorMessage="1" sqref="BL4:BM4">
      <formula1>1</formula1>
      <formula2>2</formula2>
    </dataValidation>
    <dataValidation type="whole" operator="lessThan" allowBlank="1" showInputMessage="1" showErrorMessage="1" sqref="BL5:BM5">
      <formula1>9</formula1>
    </dataValidation>
    <dataValidation type="whole" operator="lessThan" allowBlank="1" showInputMessage="1" showErrorMessage="1" sqref="BL6:BM6">
      <formula1>340</formula1>
    </dataValidation>
    <dataValidation type="whole" operator="lessThanOrEqual" allowBlank="1" showInputMessage="1" showErrorMessage="1" sqref="X9:Z65536 X2:Z2 P2:Q2 P8:Q8 X8:Z8 P9:Q65536">
      <formula1>340</formula1>
    </dataValidation>
    <dataValidation type="whole" operator="lessThan" allowBlank="1" showInputMessage="1" showErrorMessage="1" sqref="U2 U8:U65536">
      <formula1>999</formula1>
    </dataValidation>
    <dataValidation type="whole" operator="lessThanOrEqual" allowBlank="1" showInputMessage="1" showErrorMessage="1" error="De waarde is maximaal 200" sqref="AN2:AO2 AV2:AW2 AF2:AG2 AN8:AO65536 AF8:AG65536 AV8:AW65536">
      <formula1>340</formula1>
    </dataValidation>
    <dataValidation type="whole" operator="lessThanOrEqual" allowBlank="1" showInputMessage="1" showErrorMessage="1" sqref="O5">
      <formula1>999</formula1>
    </dataValidation>
    <dataValidation type="whole" operator="lessThan" allowBlank="1" showInputMessage="1" showErrorMessage="1" sqref="O3">
      <formula1>99</formula1>
    </dataValidation>
    <dataValidation operator="lessThanOrEqual" allowBlank="1" showInputMessage="1" showErrorMessage="1" sqref="W1:W3 W8:W65536"/>
    <dataValidation operator="lessThanOrEqual" allowBlank="1" showInputMessage="1" showErrorMessage="1" error="De waarde is maximaal 200" sqref="AM1:AM2 AU1:AU2 AE1:AE2 AM8:AM65536 AE8:AE65536 AU8:AU65536"/>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7.xml><?xml version="1.0" encoding="utf-8"?>
<worksheet xmlns="http://schemas.openxmlformats.org/spreadsheetml/2006/main" xmlns:r="http://schemas.openxmlformats.org/officeDocument/2006/relationships">
  <sheetPr codeName="Blad81"/>
  <dimension ref="A1:BN20"/>
  <sheetViews>
    <sheetView tabSelected="1"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9" sqref="B9"/>
    </sheetView>
  </sheetViews>
  <sheetFormatPr defaultColWidth="9.140625" defaultRowHeight="12.75"/>
  <cols>
    <col min="1" max="1" width="3.28125" style="6" bestFit="1" customWidth="1"/>
    <col min="2" max="2" width="10.140625" style="6" customWidth="1"/>
    <col min="3" max="4" width="22.7109375" style="6" customWidth="1"/>
    <col min="5" max="5" width="4.140625" style="6" hidden="1" customWidth="1"/>
    <col min="6" max="6" width="18.7109375" style="6" customWidth="1"/>
    <col min="7" max="7" width="2.7109375" style="69" customWidth="1"/>
    <col min="8" max="8" width="5.7109375" style="69" customWidth="1"/>
    <col min="9" max="9" width="5.7109375" style="69" hidden="1" customWidth="1"/>
    <col min="10" max="10" width="5.7109375" style="70" hidden="1" customWidth="1"/>
    <col min="11" max="12" width="3.7109375" style="69" customWidth="1"/>
    <col min="13" max="13" width="3.00390625" style="69" customWidth="1"/>
    <col min="14" max="14" width="3.8515625" style="71" customWidth="1"/>
    <col min="15" max="15" width="2.7109375" style="72" customWidth="1"/>
    <col min="16" max="16" width="5.7109375" style="72" customWidth="1"/>
    <col min="17" max="17" width="5.7109375" style="72" hidden="1" customWidth="1"/>
    <col min="18" max="18" width="5.7109375" style="73" hidden="1" customWidth="1"/>
    <col min="19" max="20" width="3.7109375" style="72" customWidth="1"/>
    <col min="21" max="21" width="3.00390625" style="72" customWidth="1"/>
    <col min="22" max="22" width="3.8515625" style="74" customWidth="1"/>
    <col min="23" max="23" width="2.7109375" style="75" customWidth="1"/>
    <col min="24" max="24" width="5.7109375" style="75" customWidth="1"/>
    <col min="25" max="25" width="5.7109375" style="75" hidden="1" customWidth="1"/>
    <col min="26" max="26" width="5.7109375" style="76" hidden="1" customWidth="1"/>
    <col min="27" max="28" width="3.7109375" style="75" customWidth="1"/>
    <col min="29" max="29" width="3.00390625" style="75" customWidth="1"/>
    <col min="30" max="30" width="3.8515625" style="77" customWidth="1"/>
    <col min="31" max="31" width="2.7109375" style="72" hidden="1" customWidth="1"/>
    <col min="32" max="33" width="5.7109375" style="72" hidden="1" customWidth="1"/>
    <col min="34" max="34" width="5.7109375" style="73" hidden="1" customWidth="1"/>
    <col min="35" max="36" width="3.7109375" style="72" hidden="1" customWidth="1"/>
    <col min="37" max="37" width="3.00390625" style="72" hidden="1" customWidth="1"/>
    <col min="38" max="38" width="3.8515625" style="74" hidden="1" customWidth="1"/>
    <col min="39" max="39" width="2.7109375" style="75" hidden="1" customWidth="1"/>
    <col min="40" max="41" width="5.7109375" style="75" hidden="1" customWidth="1"/>
    <col min="42" max="42" width="5.7109375" style="76" hidden="1" customWidth="1"/>
    <col min="43" max="44" width="3.7109375" style="75" hidden="1" customWidth="1"/>
    <col min="45" max="45" width="3.00390625" style="75" hidden="1" customWidth="1"/>
    <col min="46" max="46" width="3.8515625" style="77" hidden="1" customWidth="1"/>
    <col min="47" max="47" width="2.7109375" style="72" hidden="1" customWidth="1"/>
    <col min="48" max="49" width="5.7109375" style="72" hidden="1" customWidth="1"/>
    <col min="50" max="50" width="5.7109375" style="73" hidden="1" customWidth="1"/>
    <col min="51" max="52" width="3.7109375" style="72" hidden="1" customWidth="1"/>
    <col min="53" max="53" width="3.00390625" style="72" hidden="1" customWidth="1"/>
    <col min="54" max="54" width="3.8515625" style="72" hidden="1" customWidth="1"/>
    <col min="55" max="55" width="5.28125" style="12" customWidth="1"/>
    <col min="56" max="56" width="6.140625" style="12" hidden="1" customWidth="1"/>
    <col min="57" max="57" width="5.28125" style="12" customWidth="1"/>
    <col min="58" max="58" width="5.28125" style="12" hidden="1" customWidth="1"/>
    <col min="59" max="60" width="6.00390625" style="12" hidden="1" customWidth="1"/>
    <col min="61" max="61" width="6.00390625" style="12" customWidth="1"/>
    <col min="62" max="62" width="6.00390625" style="12" hidden="1" customWidth="1"/>
    <col min="63" max="63" width="4.00390625" style="6" customWidth="1"/>
    <col min="64" max="64" width="4.8515625" style="6" customWidth="1"/>
    <col min="65" max="65" width="5.57421875" style="6" customWidth="1"/>
    <col min="66" max="66" width="17.28125" style="6" customWidth="1"/>
    <col min="67" max="16384" width="9.140625" style="12" customWidth="1"/>
  </cols>
  <sheetData>
    <row r="1" spans="1:66" ht="12.75">
      <c r="A1" s="133" t="s">
        <v>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5"/>
    </row>
    <row r="2" spans="1:66" ht="12.75" customHeight="1" hidden="1">
      <c r="A2" s="100"/>
      <c r="B2" s="100"/>
      <c r="C2" s="100">
        <v>1</v>
      </c>
      <c r="D2" s="100">
        <f>FLOOR((C2+3)/4,1)</f>
        <v>1</v>
      </c>
      <c r="E2" s="100"/>
      <c r="F2" s="100"/>
      <c r="G2" s="68"/>
      <c r="H2" s="68">
        <v>192</v>
      </c>
      <c r="I2" s="70">
        <v>190</v>
      </c>
      <c r="J2" s="70">
        <f>H2+I2</f>
        <v>382</v>
      </c>
      <c r="K2" s="70"/>
      <c r="L2" s="70"/>
      <c r="M2" s="70"/>
      <c r="N2" s="80">
        <v>1</v>
      </c>
      <c r="O2" s="73"/>
      <c r="P2" s="73">
        <v>193</v>
      </c>
      <c r="Q2" s="73">
        <v>193</v>
      </c>
      <c r="R2" s="73">
        <f>P2+Q2</f>
        <v>386</v>
      </c>
      <c r="S2" s="73"/>
      <c r="T2" s="73"/>
      <c r="U2" s="73"/>
      <c r="V2" s="81">
        <v>2</v>
      </c>
      <c r="W2" s="76"/>
      <c r="X2" s="76">
        <v>198</v>
      </c>
      <c r="Y2" s="76">
        <v>198</v>
      </c>
      <c r="Z2" s="76">
        <f>X2+Y2</f>
        <v>396</v>
      </c>
      <c r="AA2" s="76"/>
      <c r="AB2" s="76"/>
      <c r="AC2" s="76"/>
      <c r="AD2" s="82">
        <v>3</v>
      </c>
      <c r="AE2" s="73"/>
      <c r="AF2" s="73">
        <v>177</v>
      </c>
      <c r="AG2" s="73">
        <v>177</v>
      </c>
      <c r="AH2" s="73">
        <f>AF2+AG2</f>
        <v>354</v>
      </c>
      <c r="AI2" s="73"/>
      <c r="AJ2" s="73"/>
      <c r="AK2" s="73"/>
      <c r="AL2" s="81">
        <v>4</v>
      </c>
      <c r="AM2" s="76"/>
      <c r="AN2" s="76">
        <v>178</v>
      </c>
      <c r="AO2" s="76">
        <v>178</v>
      </c>
      <c r="AP2" s="76">
        <f>AN2+AO2</f>
        <v>356</v>
      </c>
      <c r="AQ2" s="76"/>
      <c r="AR2" s="76"/>
      <c r="AS2" s="76"/>
      <c r="AT2" s="82">
        <v>5</v>
      </c>
      <c r="AU2" s="73"/>
      <c r="AV2" s="73">
        <v>179</v>
      </c>
      <c r="AW2" s="73">
        <v>179</v>
      </c>
      <c r="AX2" s="73">
        <f>AV2+AW2</f>
        <v>358</v>
      </c>
      <c r="AY2" s="73"/>
      <c r="AZ2" s="73"/>
      <c r="BA2" s="73"/>
      <c r="BB2" s="73">
        <v>6</v>
      </c>
      <c r="BC2" s="12">
        <f>N2+V2+AD2+AL2+AT2+BB2</f>
        <v>21</v>
      </c>
      <c r="BD2" s="12">
        <f>J2+R2+Z2+AH2+AP2+AX2</f>
        <v>2232</v>
      </c>
      <c r="BE2" s="39">
        <f>IF($O$4&gt;0,(LARGE(($N2,$V2,$AD2,$AL2,$AT2,$BB2),1)),"0")</f>
        <v>6</v>
      </c>
      <c r="BF2" s="39">
        <f>IF($O$4&gt;0,(LARGE(($N2,$V2,$AD2,$AL2,$AT2,$BB2),2)),"0")</f>
        <v>5</v>
      </c>
      <c r="BG2" s="12">
        <v>354</v>
      </c>
      <c r="BH2" s="12">
        <v>354</v>
      </c>
      <c r="BI2" s="39">
        <f>BC2-BE2-BF2</f>
        <v>10</v>
      </c>
      <c r="BJ2" s="12">
        <f>BD2-BG2-BH2</f>
        <v>1524</v>
      </c>
      <c r="BK2" s="12"/>
      <c r="BL2" s="12"/>
      <c r="BN2" s="12"/>
    </row>
    <row r="3" spans="1:66" ht="12.75">
      <c r="A3" s="114" t="s">
        <v>9</v>
      </c>
      <c r="B3" s="116"/>
      <c r="C3" s="136" t="str">
        <f>Instellingen!B3</f>
        <v>Regio</v>
      </c>
      <c r="D3" s="137"/>
      <c r="E3" s="138"/>
      <c r="F3" s="114" t="s">
        <v>43</v>
      </c>
      <c r="G3" s="115"/>
      <c r="H3" s="115"/>
      <c r="I3" s="115"/>
      <c r="J3" s="115"/>
      <c r="K3" s="115"/>
      <c r="L3" s="115"/>
      <c r="M3" s="115"/>
      <c r="N3" s="116"/>
      <c r="O3" s="139"/>
      <c r="P3" s="140"/>
      <c r="Q3" s="140"/>
      <c r="R3" s="140"/>
      <c r="S3" s="140"/>
      <c r="T3" s="140"/>
      <c r="U3" s="140"/>
      <c r="V3" s="141"/>
      <c r="W3" s="142"/>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4"/>
      <c r="BC3" s="114" t="s">
        <v>41</v>
      </c>
      <c r="BD3" s="115"/>
      <c r="BE3" s="115"/>
      <c r="BF3" s="115"/>
      <c r="BG3" s="115"/>
      <c r="BH3" s="115"/>
      <c r="BI3" s="115"/>
      <c r="BJ3" s="115"/>
      <c r="BK3" s="116"/>
      <c r="BL3" s="23">
        <f>Instellingen!B6</f>
        <v>3</v>
      </c>
      <c r="BM3" s="142"/>
      <c r="BN3" s="143"/>
    </row>
    <row r="4" spans="1:66" ht="12.75">
      <c r="A4" s="114" t="s">
        <v>10</v>
      </c>
      <c r="B4" s="116"/>
      <c r="C4" s="151" t="s">
        <v>30</v>
      </c>
      <c r="D4" s="137"/>
      <c r="E4" s="138"/>
      <c r="F4" s="114" t="s">
        <v>72</v>
      </c>
      <c r="G4" s="115"/>
      <c r="H4" s="115"/>
      <c r="I4" s="115"/>
      <c r="J4" s="115"/>
      <c r="K4" s="115"/>
      <c r="L4" s="115"/>
      <c r="M4" s="115"/>
      <c r="N4" s="116"/>
      <c r="O4" s="111">
        <f>Instellingen!B7</f>
        <v>1</v>
      </c>
      <c r="P4" s="112"/>
      <c r="Q4" s="112"/>
      <c r="R4" s="112"/>
      <c r="S4" s="112"/>
      <c r="T4" s="112"/>
      <c r="U4" s="112"/>
      <c r="V4" s="113"/>
      <c r="W4" s="145"/>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7"/>
      <c r="BC4" s="114"/>
      <c r="BD4" s="115"/>
      <c r="BE4" s="115"/>
      <c r="BF4" s="115"/>
      <c r="BG4" s="115"/>
      <c r="BH4" s="115"/>
      <c r="BI4" s="115"/>
      <c r="BJ4" s="115"/>
      <c r="BK4" s="116"/>
      <c r="BL4" s="23"/>
      <c r="BM4" s="145"/>
      <c r="BN4" s="146"/>
    </row>
    <row r="5" spans="1:66" ht="12.75">
      <c r="A5" s="114" t="s">
        <v>11</v>
      </c>
      <c r="B5" s="116"/>
      <c r="C5" s="151"/>
      <c r="D5" s="137"/>
      <c r="E5" s="138"/>
      <c r="F5" s="114" t="s">
        <v>12</v>
      </c>
      <c r="G5" s="115"/>
      <c r="H5" s="115"/>
      <c r="I5" s="115"/>
      <c r="J5" s="115"/>
      <c r="K5" s="115"/>
      <c r="L5" s="115"/>
      <c r="M5" s="115"/>
      <c r="N5" s="116"/>
      <c r="O5" s="111">
        <f>Instellingen!B5</f>
        <v>99</v>
      </c>
      <c r="P5" s="112"/>
      <c r="Q5" s="112"/>
      <c r="R5" s="112"/>
      <c r="S5" s="112"/>
      <c r="T5" s="112"/>
      <c r="U5" s="112"/>
      <c r="V5" s="113"/>
      <c r="W5" s="148"/>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50"/>
      <c r="BC5" s="114" t="s">
        <v>13</v>
      </c>
      <c r="BD5" s="115"/>
      <c r="BE5" s="115"/>
      <c r="BF5" s="115"/>
      <c r="BG5" s="115"/>
      <c r="BH5" s="115"/>
      <c r="BI5" s="115"/>
      <c r="BJ5" s="115"/>
      <c r="BK5" s="116"/>
      <c r="BL5" s="9">
        <v>2</v>
      </c>
      <c r="BM5" s="145"/>
      <c r="BN5" s="146"/>
    </row>
    <row r="6" spans="1:66" ht="12.75" customHeight="1">
      <c r="A6" s="117"/>
      <c r="B6" s="117"/>
      <c r="C6" s="117"/>
      <c r="D6" s="117"/>
      <c r="E6" s="118"/>
      <c r="F6" s="67" t="s">
        <v>14</v>
      </c>
      <c r="G6" s="121" t="str">
        <f>Instellingen!B36</f>
        <v>Brummen</v>
      </c>
      <c r="H6" s="122"/>
      <c r="I6" s="122"/>
      <c r="J6" s="122"/>
      <c r="K6" s="122"/>
      <c r="L6" s="122"/>
      <c r="M6" s="122"/>
      <c r="N6" s="123"/>
      <c r="O6" s="124">
        <f>Instellingen!B37</f>
        <v>0</v>
      </c>
      <c r="P6" s="125"/>
      <c r="Q6" s="125"/>
      <c r="R6" s="125"/>
      <c r="S6" s="125"/>
      <c r="T6" s="125"/>
      <c r="U6" s="125"/>
      <c r="V6" s="126"/>
      <c r="W6" s="127">
        <f>Instellingen!B38</f>
        <v>0</v>
      </c>
      <c r="X6" s="128"/>
      <c r="Y6" s="128"/>
      <c r="Z6" s="128"/>
      <c r="AA6" s="128"/>
      <c r="AB6" s="128"/>
      <c r="AC6" s="128"/>
      <c r="AD6" s="129"/>
      <c r="AE6" s="124">
        <f>Instellingen!B39</f>
        <v>0</v>
      </c>
      <c r="AF6" s="125"/>
      <c r="AG6" s="125"/>
      <c r="AH6" s="125"/>
      <c r="AI6" s="125"/>
      <c r="AJ6" s="125"/>
      <c r="AK6" s="125"/>
      <c r="AL6" s="126"/>
      <c r="AM6" s="127">
        <f>Instellingen!B40</f>
        <v>0</v>
      </c>
      <c r="AN6" s="128"/>
      <c r="AO6" s="128"/>
      <c r="AP6" s="128"/>
      <c r="AQ6" s="128"/>
      <c r="AR6" s="128"/>
      <c r="AS6" s="128"/>
      <c r="AT6" s="129"/>
      <c r="AU6" s="124">
        <f>Instellingen!B41</f>
        <v>0</v>
      </c>
      <c r="AV6" s="125"/>
      <c r="AW6" s="125"/>
      <c r="AX6" s="125"/>
      <c r="AY6" s="125"/>
      <c r="AZ6" s="125"/>
      <c r="BA6" s="125"/>
      <c r="BB6" s="126"/>
      <c r="BC6" s="114" t="s">
        <v>34</v>
      </c>
      <c r="BD6" s="115"/>
      <c r="BE6" s="115"/>
      <c r="BF6" s="115"/>
      <c r="BG6" s="115"/>
      <c r="BH6" s="116"/>
      <c r="BI6" s="97" t="s">
        <v>35</v>
      </c>
      <c r="BJ6" s="98"/>
      <c r="BK6" s="99"/>
      <c r="BL6" s="34">
        <v>180</v>
      </c>
      <c r="BM6" s="145"/>
      <c r="BN6" s="146"/>
    </row>
    <row r="7" spans="1:66" ht="12.75" customHeight="1">
      <c r="A7" s="119"/>
      <c r="B7" s="119"/>
      <c r="C7" s="119"/>
      <c r="D7" s="119"/>
      <c r="E7" s="120"/>
      <c r="F7" s="67" t="s">
        <v>15</v>
      </c>
      <c r="G7" s="130" t="str">
        <f>Instellingen!C36</f>
        <v>4 t/m 7 november 2021</v>
      </c>
      <c r="H7" s="131"/>
      <c r="I7" s="131"/>
      <c r="J7" s="131"/>
      <c r="K7" s="131"/>
      <c r="L7" s="131"/>
      <c r="M7" s="131"/>
      <c r="N7" s="132"/>
      <c r="O7" s="124" t="str">
        <f>Instellingen!C37</f>
        <v> </v>
      </c>
      <c r="P7" s="125"/>
      <c r="Q7" s="125"/>
      <c r="R7" s="125"/>
      <c r="S7" s="125"/>
      <c r="T7" s="125"/>
      <c r="U7" s="125"/>
      <c r="V7" s="126"/>
      <c r="W7" s="127" t="str">
        <f>Instellingen!C38</f>
        <v> </v>
      </c>
      <c r="X7" s="128"/>
      <c r="Y7" s="128"/>
      <c r="Z7" s="128"/>
      <c r="AA7" s="128"/>
      <c r="AB7" s="128"/>
      <c r="AC7" s="128"/>
      <c r="AD7" s="129"/>
      <c r="AE7" s="124" t="str">
        <f>Instellingen!C39</f>
        <v> </v>
      </c>
      <c r="AF7" s="125"/>
      <c r="AG7" s="125"/>
      <c r="AH7" s="125"/>
      <c r="AI7" s="125"/>
      <c r="AJ7" s="125"/>
      <c r="AK7" s="125"/>
      <c r="AL7" s="126"/>
      <c r="AM7" s="127" t="str">
        <f>Instellingen!C40</f>
        <v> </v>
      </c>
      <c r="AN7" s="128"/>
      <c r="AO7" s="128"/>
      <c r="AP7" s="128"/>
      <c r="AQ7" s="128"/>
      <c r="AR7" s="128"/>
      <c r="AS7" s="128"/>
      <c r="AT7" s="129"/>
      <c r="AU7" s="124" t="str">
        <f>Instellingen!C41</f>
        <v> </v>
      </c>
      <c r="AV7" s="125"/>
      <c r="AW7" s="125"/>
      <c r="AX7" s="125"/>
      <c r="AY7" s="125"/>
      <c r="AZ7" s="125"/>
      <c r="BA7" s="125"/>
      <c r="BB7" s="126"/>
      <c r="BC7" s="78" t="s">
        <v>71</v>
      </c>
      <c r="BD7" s="5" t="s">
        <v>71</v>
      </c>
      <c r="BE7" s="11" t="s">
        <v>69</v>
      </c>
      <c r="BF7" s="11" t="s">
        <v>69</v>
      </c>
      <c r="BG7" s="11" t="s">
        <v>69</v>
      </c>
      <c r="BH7" s="11" t="s">
        <v>69</v>
      </c>
      <c r="BI7" s="38" t="s">
        <v>70</v>
      </c>
      <c r="BJ7" s="36" t="s">
        <v>70</v>
      </c>
      <c r="BK7" s="13"/>
      <c r="BL7" s="5"/>
      <c r="BM7" s="148"/>
      <c r="BN7" s="149"/>
    </row>
    <row r="8" spans="1:66" ht="25.5" customHeight="1">
      <c r="A8" s="2" t="s">
        <v>19</v>
      </c>
      <c r="B8" s="2" t="s">
        <v>7</v>
      </c>
      <c r="C8" s="2" t="s">
        <v>0</v>
      </c>
      <c r="D8" s="2" t="s">
        <v>1</v>
      </c>
      <c r="E8" s="2" t="s">
        <v>101</v>
      </c>
      <c r="F8" s="67" t="s">
        <v>3</v>
      </c>
      <c r="G8" s="8" t="s">
        <v>96</v>
      </c>
      <c r="H8" s="8" t="s">
        <v>38</v>
      </c>
      <c r="I8" s="8" t="s">
        <v>36</v>
      </c>
      <c r="J8" s="8" t="s">
        <v>37</v>
      </c>
      <c r="K8" s="8" t="s">
        <v>73</v>
      </c>
      <c r="L8" s="8" t="s">
        <v>74</v>
      </c>
      <c r="M8" s="2" t="s">
        <v>5</v>
      </c>
      <c r="N8" s="67" t="s">
        <v>16</v>
      </c>
      <c r="O8" s="8" t="s">
        <v>96</v>
      </c>
      <c r="P8" s="8" t="s">
        <v>38</v>
      </c>
      <c r="Q8" s="8" t="s">
        <v>36</v>
      </c>
      <c r="R8" s="8" t="s">
        <v>39</v>
      </c>
      <c r="S8" s="8" t="s">
        <v>73</v>
      </c>
      <c r="T8" s="8" t="s">
        <v>74</v>
      </c>
      <c r="U8" s="2" t="s">
        <v>5</v>
      </c>
      <c r="V8" s="67" t="s">
        <v>16</v>
      </c>
      <c r="W8" s="8" t="s">
        <v>96</v>
      </c>
      <c r="X8" s="8" t="s">
        <v>38</v>
      </c>
      <c r="Y8" s="8" t="s">
        <v>40</v>
      </c>
      <c r="Z8" s="8" t="s">
        <v>39</v>
      </c>
      <c r="AA8" s="8" t="s">
        <v>73</v>
      </c>
      <c r="AB8" s="8" t="s">
        <v>74</v>
      </c>
      <c r="AC8" s="2" t="s">
        <v>5</v>
      </c>
      <c r="AD8" s="67" t="s">
        <v>16</v>
      </c>
      <c r="AE8" s="8" t="s">
        <v>96</v>
      </c>
      <c r="AF8" s="8" t="s">
        <v>38</v>
      </c>
      <c r="AG8" s="8" t="s">
        <v>36</v>
      </c>
      <c r="AH8" s="8" t="s">
        <v>39</v>
      </c>
      <c r="AI8" s="8" t="s">
        <v>73</v>
      </c>
      <c r="AJ8" s="8" t="s">
        <v>74</v>
      </c>
      <c r="AK8" s="2" t="s">
        <v>5</v>
      </c>
      <c r="AL8" s="67" t="s">
        <v>16</v>
      </c>
      <c r="AM8" s="8" t="s">
        <v>96</v>
      </c>
      <c r="AN8" s="8" t="s">
        <v>38</v>
      </c>
      <c r="AO8" s="8" t="s">
        <v>36</v>
      </c>
      <c r="AP8" s="8" t="s">
        <v>39</v>
      </c>
      <c r="AQ8" s="8" t="s">
        <v>73</v>
      </c>
      <c r="AR8" s="8" t="s">
        <v>74</v>
      </c>
      <c r="AS8" s="2" t="s">
        <v>5</v>
      </c>
      <c r="AT8" s="67" t="s">
        <v>16</v>
      </c>
      <c r="AU8" s="8" t="s">
        <v>96</v>
      </c>
      <c r="AV8" s="8" t="s">
        <v>38</v>
      </c>
      <c r="AW8" s="8" t="s">
        <v>36</v>
      </c>
      <c r="AX8" s="8" t="s">
        <v>39</v>
      </c>
      <c r="AY8" s="8" t="s">
        <v>73</v>
      </c>
      <c r="AZ8" s="8" t="s">
        <v>74</v>
      </c>
      <c r="BA8" s="2" t="s">
        <v>5</v>
      </c>
      <c r="BB8" s="2" t="s">
        <v>16</v>
      </c>
      <c r="BC8" s="79" t="s">
        <v>23</v>
      </c>
      <c r="BD8" s="35" t="s">
        <v>4</v>
      </c>
      <c r="BE8" s="37" t="s">
        <v>23</v>
      </c>
      <c r="BF8" s="37" t="s">
        <v>23</v>
      </c>
      <c r="BG8" s="35" t="s">
        <v>4</v>
      </c>
      <c r="BH8" s="35" t="s">
        <v>4</v>
      </c>
      <c r="BI8" s="35" t="s">
        <v>23</v>
      </c>
      <c r="BJ8" s="35" t="s">
        <v>4</v>
      </c>
      <c r="BK8" s="35" t="s">
        <v>17</v>
      </c>
      <c r="BL8" s="35" t="s">
        <v>18</v>
      </c>
      <c r="BM8" s="8" t="s">
        <v>98</v>
      </c>
      <c r="BN8" s="2" t="s">
        <v>6</v>
      </c>
    </row>
    <row r="9" spans="2:62" ht="12.75">
      <c r="B9" s="6" t="s">
        <v>282</v>
      </c>
      <c r="C9" s="6" t="s">
        <v>375</v>
      </c>
      <c r="D9" s="6" t="s">
        <v>283</v>
      </c>
      <c r="E9" s="6" t="s">
        <v>30</v>
      </c>
      <c r="F9" s="6" t="s">
        <v>118</v>
      </c>
      <c r="H9" s="69">
        <v>213</v>
      </c>
      <c r="I9" s="69">
        <v>0</v>
      </c>
      <c r="J9" s="70">
        <f aca="true" t="shared" si="0" ref="J9:J20">H9+I9</f>
        <v>213</v>
      </c>
      <c r="K9" s="69">
        <v>7</v>
      </c>
      <c r="L9" s="69">
        <v>8</v>
      </c>
      <c r="M9" s="69">
        <v>1</v>
      </c>
      <c r="N9" s="71">
        <v>1</v>
      </c>
      <c r="R9" s="73">
        <f aca="true" t="shared" si="1" ref="R9:R20">P9+Q9</f>
        <v>0</v>
      </c>
      <c r="Z9" s="76">
        <f aca="true" t="shared" si="2" ref="Z9:Z20">X9+Y9</f>
        <v>0</v>
      </c>
      <c r="BC9" s="12">
        <f aca="true" t="shared" si="3" ref="BC9:BC20">N9+V9+AD9+AL9+AT9+BB9</f>
        <v>1</v>
      </c>
      <c r="BD9" s="12">
        <f aca="true" t="shared" si="4" ref="BD9:BD20">J9+R9+Z9+AH9+AP9+AX9</f>
        <v>213</v>
      </c>
      <c r="BI9" s="39">
        <f aca="true" t="shared" si="5" ref="BI9:BI20">BC9-BE9-BF9</f>
        <v>1</v>
      </c>
      <c r="BJ9" s="12">
        <f aca="true" t="shared" si="6" ref="BJ9:BJ20">BD9-BG9-BH9</f>
        <v>213</v>
      </c>
    </row>
    <row r="10" spans="2:62" ht="12.75">
      <c r="B10" s="6" t="s">
        <v>284</v>
      </c>
      <c r="C10" s="6" t="s">
        <v>376</v>
      </c>
      <c r="D10" s="6" t="s">
        <v>123</v>
      </c>
      <c r="E10" s="6" t="s">
        <v>30</v>
      </c>
      <c r="F10" s="6" t="s">
        <v>136</v>
      </c>
      <c r="H10" s="69">
        <v>201</v>
      </c>
      <c r="I10" s="69">
        <v>0</v>
      </c>
      <c r="J10" s="70">
        <f t="shared" si="0"/>
        <v>201</v>
      </c>
      <c r="K10" s="69">
        <v>7</v>
      </c>
      <c r="L10" s="69">
        <v>7</v>
      </c>
      <c r="M10" s="69">
        <v>2</v>
      </c>
      <c r="N10" s="71">
        <v>2</v>
      </c>
      <c r="R10" s="73">
        <f t="shared" si="1"/>
        <v>0</v>
      </c>
      <c r="Z10" s="76">
        <f t="shared" si="2"/>
        <v>0</v>
      </c>
      <c r="BC10" s="12">
        <f t="shared" si="3"/>
        <v>2</v>
      </c>
      <c r="BD10" s="12">
        <f t="shared" si="4"/>
        <v>201</v>
      </c>
      <c r="BI10" s="39">
        <f t="shared" si="5"/>
        <v>2</v>
      </c>
      <c r="BJ10" s="12">
        <f t="shared" si="6"/>
        <v>201</v>
      </c>
    </row>
    <row r="11" spans="2:62" ht="12.75">
      <c r="B11" s="6" t="s">
        <v>285</v>
      </c>
      <c r="C11" s="6" t="s">
        <v>377</v>
      </c>
      <c r="D11" s="6" t="s">
        <v>286</v>
      </c>
      <c r="E11" s="6" t="s">
        <v>30</v>
      </c>
      <c r="F11" s="6" t="s">
        <v>118</v>
      </c>
      <c r="H11" s="69">
        <v>199</v>
      </c>
      <c r="I11" s="69">
        <v>0</v>
      </c>
      <c r="J11" s="70">
        <f t="shared" si="0"/>
        <v>199</v>
      </c>
      <c r="K11" s="69">
        <v>7</v>
      </c>
      <c r="L11" s="69">
        <v>7</v>
      </c>
      <c r="M11" s="69">
        <v>3</v>
      </c>
      <c r="N11" s="71">
        <v>3</v>
      </c>
      <c r="R11" s="73">
        <f t="shared" si="1"/>
        <v>0</v>
      </c>
      <c r="Z11" s="76">
        <f t="shared" si="2"/>
        <v>0</v>
      </c>
      <c r="BC11" s="12">
        <f t="shared" si="3"/>
        <v>3</v>
      </c>
      <c r="BD11" s="12">
        <f t="shared" si="4"/>
        <v>199</v>
      </c>
      <c r="BI11" s="39">
        <f t="shared" si="5"/>
        <v>3</v>
      </c>
      <c r="BJ11" s="12">
        <f t="shared" si="6"/>
        <v>199</v>
      </c>
    </row>
    <row r="12" spans="2:62" ht="12.75">
      <c r="B12" s="6" t="s">
        <v>287</v>
      </c>
      <c r="C12" s="6" t="s">
        <v>339</v>
      </c>
      <c r="D12" s="6" t="s">
        <v>288</v>
      </c>
      <c r="E12" s="6" t="s">
        <v>30</v>
      </c>
      <c r="F12" s="6" t="s">
        <v>121</v>
      </c>
      <c r="H12" s="69">
        <v>196</v>
      </c>
      <c r="I12" s="69">
        <v>0</v>
      </c>
      <c r="J12" s="70">
        <f t="shared" si="0"/>
        <v>196</v>
      </c>
      <c r="K12" s="69">
        <v>6</v>
      </c>
      <c r="L12" s="69">
        <v>7</v>
      </c>
      <c r="M12" s="69">
        <v>4</v>
      </c>
      <c r="N12" s="71">
        <v>4</v>
      </c>
      <c r="R12" s="73">
        <f t="shared" si="1"/>
        <v>0</v>
      </c>
      <c r="Z12" s="76">
        <f t="shared" si="2"/>
        <v>0</v>
      </c>
      <c r="BC12" s="12">
        <f t="shared" si="3"/>
        <v>4</v>
      </c>
      <c r="BD12" s="12">
        <f t="shared" si="4"/>
        <v>196</v>
      </c>
      <c r="BI12" s="39">
        <f t="shared" si="5"/>
        <v>4</v>
      </c>
      <c r="BJ12" s="12">
        <f t="shared" si="6"/>
        <v>196</v>
      </c>
    </row>
    <row r="13" spans="2:62" ht="12.75">
      <c r="B13" s="6" t="s">
        <v>289</v>
      </c>
      <c r="C13" s="6" t="s">
        <v>378</v>
      </c>
      <c r="D13" s="6" t="s">
        <v>290</v>
      </c>
      <c r="E13" s="6" t="s">
        <v>30</v>
      </c>
      <c r="F13" s="6" t="s">
        <v>126</v>
      </c>
      <c r="H13" s="69">
        <v>193</v>
      </c>
      <c r="I13" s="69">
        <v>0</v>
      </c>
      <c r="J13" s="70">
        <f t="shared" si="0"/>
        <v>193</v>
      </c>
      <c r="K13" s="69">
        <v>6.5</v>
      </c>
      <c r="L13" s="69">
        <v>6.5</v>
      </c>
      <c r="M13" s="69">
        <v>5</v>
      </c>
      <c r="N13" s="71">
        <v>5</v>
      </c>
      <c r="R13" s="73">
        <f t="shared" si="1"/>
        <v>0</v>
      </c>
      <c r="Z13" s="76">
        <f t="shared" si="2"/>
        <v>0</v>
      </c>
      <c r="BC13" s="12">
        <f t="shared" si="3"/>
        <v>5</v>
      </c>
      <c r="BD13" s="12">
        <f t="shared" si="4"/>
        <v>193</v>
      </c>
      <c r="BI13" s="39">
        <f t="shared" si="5"/>
        <v>5</v>
      </c>
      <c r="BJ13" s="12">
        <f t="shared" si="6"/>
        <v>193</v>
      </c>
    </row>
    <row r="14" spans="2:62" ht="12.75">
      <c r="B14" s="6" t="s">
        <v>291</v>
      </c>
      <c r="C14" s="6" t="s">
        <v>379</v>
      </c>
      <c r="D14" s="6" t="s">
        <v>292</v>
      </c>
      <c r="E14" s="6" t="s">
        <v>30</v>
      </c>
      <c r="F14" s="6" t="s">
        <v>232</v>
      </c>
      <c r="H14" s="69">
        <v>190</v>
      </c>
      <c r="I14" s="69">
        <v>0</v>
      </c>
      <c r="J14" s="70">
        <f t="shared" si="0"/>
        <v>190</v>
      </c>
      <c r="K14" s="69">
        <v>6.5</v>
      </c>
      <c r="L14" s="69">
        <v>6.5</v>
      </c>
      <c r="M14" s="69">
        <v>6</v>
      </c>
      <c r="N14" s="71">
        <v>6</v>
      </c>
      <c r="R14" s="73">
        <f t="shared" si="1"/>
        <v>0</v>
      </c>
      <c r="Z14" s="76">
        <f t="shared" si="2"/>
        <v>0</v>
      </c>
      <c r="BC14" s="12">
        <f t="shared" si="3"/>
        <v>6</v>
      </c>
      <c r="BD14" s="12">
        <f t="shared" si="4"/>
        <v>190</v>
      </c>
      <c r="BI14" s="39">
        <f t="shared" si="5"/>
        <v>6</v>
      </c>
      <c r="BJ14" s="12">
        <f t="shared" si="6"/>
        <v>190</v>
      </c>
    </row>
    <row r="15" spans="2:62" ht="12.75">
      <c r="B15" s="6" t="s">
        <v>293</v>
      </c>
      <c r="C15" s="6" t="s">
        <v>380</v>
      </c>
      <c r="D15" s="6" t="s">
        <v>294</v>
      </c>
      <c r="E15" s="6" t="s">
        <v>30</v>
      </c>
      <c r="F15" s="6" t="s">
        <v>126</v>
      </c>
      <c r="H15" s="69">
        <v>184.5</v>
      </c>
      <c r="I15" s="69">
        <v>0</v>
      </c>
      <c r="J15" s="70">
        <f t="shared" si="0"/>
        <v>184.5</v>
      </c>
      <c r="K15" s="69">
        <v>7</v>
      </c>
      <c r="L15" s="69">
        <v>6.5</v>
      </c>
      <c r="M15" s="69">
        <v>7</v>
      </c>
      <c r="N15" s="71">
        <v>7</v>
      </c>
      <c r="R15" s="73">
        <f t="shared" si="1"/>
        <v>0</v>
      </c>
      <c r="Z15" s="76">
        <f t="shared" si="2"/>
        <v>0</v>
      </c>
      <c r="BC15" s="12">
        <f t="shared" si="3"/>
        <v>7</v>
      </c>
      <c r="BD15" s="12">
        <f t="shared" si="4"/>
        <v>184.5</v>
      </c>
      <c r="BI15" s="39">
        <f t="shared" si="5"/>
        <v>7</v>
      </c>
      <c r="BJ15" s="12">
        <f t="shared" si="6"/>
        <v>184.5</v>
      </c>
    </row>
    <row r="16" spans="2:62" ht="12.75">
      <c r="B16" s="6" t="s">
        <v>295</v>
      </c>
      <c r="C16" s="6" t="s">
        <v>381</v>
      </c>
      <c r="D16" s="6" t="s">
        <v>296</v>
      </c>
      <c r="E16" s="6" t="s">
        <v>30</v>
      </c>
      <c r="F16" s="6" t="s">
        <v>118</v>
      </c>
      <c r="H16" s="69">
        <v>183</v>
      </c>
      <c r="I16" s="69">
        <v>0</v>
      </c>
      <c r="J16" s="70">
        <f t="shared" si="0"/>
        <v>183</v>
      </c>
      <c r="K16" s="69">
        <v>6</v>
      </c>
      <c r="L16" s="69">
        <v>6</v>
      </c>
      <c r="M16" s="69">
        <v>8</v>
      </c>
      <c r="N16" s="71">
        <v>8</v>
      </c>
      <c r="R16" s="73">
        <f t="shared" si="1"/>
        <v>0</v>
      </c>
      <c r="Z16" s="76">
        <f t="shared" si="2"/>
        <v>0</v>
      </c>
      <c r="BC16" s="12">
        <f t="shared" si="3"/>
        <v>8</v>
      </c>
      <c r="BD16" s="12">
        <f t="shared" si="4"/>
        <v>183</v>
      </c>
      <c r="BI16" s="39">
        <f t="shared" si="5"/>
        <v>8</v>
      </c>
      <c r="BJ16" s="12">
        <f t="shared" si="6"/>
        <v>183</v>
      </c>
    </row>
    <row r="17" spans="2:62" ht="12.75">
      <c r="B17" s="6" t="s">
        <v>297</v>
      </c>
      <c r="C17" s="6" t="s">
        <v>335</v>
      </c>
      <c r="D17" s="6" t="s">
        <v>298</v>
      </c>
      <c r="E17" s="6" t="s">
        <v>30</v>
      </c>
      <c r="F17" s="6" t="s">
        <v>118</v>
      </c>
      <c r="H17" s="69">
        <v>181.5</v>
      </c>
      <c r="I17" s="69">
        <v>0</v>
      </c>
      <c r="J17" s="70">
        <f t="shared" si="0"/>
        <v>181.5</v>
      </c>
      <c r="K17" s="69">
        <v>5.5</v>
      </c>
      <c r="L17" s="69">
        <v>6</v>
      </c>
      <c r="M17" s="69">
        <v>9</v>
      </c>
      <c r="N17" s="71">
        <v>9</v>
      </c>
      <c r="R17" s="73">
        <f t="shared" si="1"/>
        <v>0</v>
      </c>
      <c r="Z17" s="76">
        <f t="shared" si="2"/>
        <v>0</v>
      </c>
      <c r="BC17" s="12">
        <f t="shared" si="3"/>
        <v>9</v>
      </c>
      <c r="BD17" s="12">
        <f t="shared" si="4"/>
        <v>181.5</v>
      </c>
      <c r="BI17" s="39">
        <f t="shared" si="5"/>
        <v>9</v>
      </c>
      <c r="BJ17" s="12">
        <f t="shared" si="6"/>
        <v>181.5</v>
      </c>
    </row>
    <row r="18" spans="2:62" ht="12.75">
      <c r="B18" s="6" t="s">
        <v>299</v>
      </c>
      <c r="C18" s="6" t="s">
        <v>382</v>
      </c>
      <c r="D18" s="6" t="s">
        <v>300</v>
      </c>
      <c r="E18" s="6" t="s">
        <v>30</v>
      </c>
      <c r="F18" s="6" t="s">
        <v>237</v>
      </c>
      <c r="H18" s="69">
        <v>174</v>
      </c>
      <c r="I18" s="69">
        <v>0</v>
      </c>
      <c r="J18" s="70">
        <f t="shared" si="0"/>
        <v>174</v>
      </c>
      <c r="K18" s="69">
        <v>5</v>
      </c>
      <c r="L18" s="69">
        <v>6</v>
      </c>
      <c r="M18" s="69">
        <v>10</v>
      </c>
      <c r="N18" s="71">
        <v>10</v>
      </c>
      <c r="R18" s="73">
        <f t="shared" si="1"/>
        <v>0</v>
      </c>
      <c r="Z18" s="76">
        <f t="shared" si="2"/>
        <v>0</v>
      </c>
      <c r="BC18" s="12">
        <f t="shared" si="3"/>
        <v>10</v>
      </c>
      <c r="BD18" s="12">
        <f t="shared" si="4"/>
        <v>174</v>
      </c>
      <c r="BI18" s="39">
        <f t="shared" si="5"/>
        <v>10</v>
      </c>
      <c r="BJ18" s="12">
        <f t="shared" si="6"/>
        <v>174</v>
      </c>
    </row>
    <row r="19" spans="2:62" ht="12.75">
      <c r="B19" s="6" t="s">
        <v>301</v>
      </c>
      <c r="C19" s="6" t="s">
        <v>335</v>
      </c>
      <c r="D19" s="6" t="s">
        <v>302</v>
      </c>
      <c r="E19" s="6" t="s">
        <v>30</v>
      </c>
      <c r="F19" s="6" t="s">
        <v>118</v>
      </c>
      <c r="H19" s="69">
        <v>171</v>
      </c>
      <c r="I19" s="69">
        <v>0</v>
      </c>
      <c r="J19" s="70">
        <f t="shared" si="0"/>
        <v>171</v>
      </c>
      <c r="K19" s="69">
        <v>5</v>
      </c>
      <c r="L19" s="69">
        <v>6</v>
      </c>
      <c r="M19" s="69">
        <v>11</v>
      </c>
      <c r="N19" s="71">
        <v>11</v>
      </c>
      <c r="R19" s="73">
        <f t="shared" si="1"/>
        <v>0</v>
      </c>
      <c r="Z19" s="76">
        <f t="shared" si="2"/>
        <v>0</v>
      </c>
      <c r="BC19" s="12">
        <f t="shared" si="3"/>
        <v>11</v>
      </c>
      <c r="BD19" s="12">
        <f t="shared" si="4"/>
        <v>171</v>
      </c>
      <c r="BI19" s="39">
        <f t="shared" si="5"/>
        <v>11</v>
      </c>
      <c r="BJ19" s="12">
        <f t="shared" si="6"/>
        <v>171</v>
      </c>
    </row>
    <row r="20" spans="2:62" ht="12.75">
      <c r="B20" s="6" t="s">
        <v>303</v>
      </c>
      <c r="C20" s="6" t="s">
        <v>383</v>
      </c>
      <c r="D20" s="6" t="s">
        <v>304</v>
      </c>
      <c r="E20" s="6" t="s">
        <v>30</v>
      </c>
      <c r="H20" s="69">
        <v>157.5</v>
      </c>
      <c r="I20" s="69">
        <v>0</v>
      </c>
      <c r="J20" s="70">
        <f t="shared" si="0"/>
        <v>157.5</v>
      </c>
      <c r="K20" s="69">
        <v>5</v>
      </c>
      <c r="L20" s="69">
        <v>5</v>
      </c>
      <c r="M20" s="69">
        <v>12</v>
      </c>
      <c r="N20" s="71">
        <v>12</v>
      </c>
      <c r="R20" s="73">
        <f t="shared" si="1"/>
        <v>0</v>
      </c>
      <c r="Z20" s="76">
        <f t="shared" si="2"/>
        <v>0</v>
      </c>
      <c r="BC20" s="12">
        <f t="shared" si="3"/>
        <v>12</v>
      </c>
      <c r="BD20" s="12">
        <f t="shared" si="4"/>
        <v>157.5</v>
      </c>
      <c r="BI20" s="39">
        <f t="shared" si="5"/>
        <v>12</v>
      </c>
      <c r="BJ20" s="12">
        <f t="shared" si="6"/>
        <v>157.5</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whole" allowBlank="1" showInputMessage="1" showErrorMessage="1" sqref="O3:V3">
      <formula1>0</formula1>
      <formula2>99</formula2>
    </dataValidation>
    <dataValidation type="whole" operator="lessThanOrEqual" allowBlank="1" showInputMessage="1" showErrorMessage="1" sqref="BL5">
      <formula1>99</formula1>
    </dataValidation>
    <dataValidation type="whole" operator="lessThanOrEqual" allowBlank="1" showInputMessage="1" showErrorMessage="1" sqref="BL6">
      <formula1>400</formula1>
    </dataValidation>
    <dataValidation type="whole" allowBlank="1" showInputMessage="1" showErrorMessage="1" sqref="M1:N2 U1:V2 BA1:BB2 AS1:AT2 AK1:AL2 AC1:AD2 M8:N65526 AC8:AD65526 U8:V65526 AK8:AL65526 AS8:AT65526 BA8:BB65526">
      <formula1>0</formula1>
      <formula2>999</formula2>
    </dataValidation>
    <dataValidation type="decimal" allowBlank="1" showInputMessage="1" showErrorMessage="1" sqref="K1:L2 S1:T2 AY1:AZ2 AQ1:AR2 AI1:AJ2 AA1:AB2 K8:L65526 AA8:AB65526 S8:T65526 AI8:AJ65526 AQ8:AR65526 AY8:AZ65526">
      <formula1>0</formula1>
      <formula2>99</formula2>
    </dataValidation>
    <dataValidation type="decimal" allowBlank="1" showInputMessage="1" showErrorMessage="1" sqref="H1:I2 P1:Q2 AV1:AW2 AN1:AO2 AF1:AG2 X1:Y2 H8:I65526 X8:Y65526 P8:Q65526 AF8:AG65526 AN8:AO65526 AV8:AW65526">
      <formula1>0</formula1>
      <formula2>400</formula2>
    </dataValidation>
    <dataValidation operator="lessThanOrEqual" allowBlank="1" showInputMessage="1" showErrorMessage="1" sqref="R8:R20 AH8 AP8 AX8 Z8:Z20 J1:J2 R1:R2 AX1:AX2 AP1:AP2 AH1:AH2 Z1:Z2 BC1:BK8 BL1:BL4 BL7:BL8 J8:J20 BC9:BD20 BI9:BJ20"/>
    <dataValidation type="list" allowBlank="1" showInputMessage="1" showErrorMessage="1" sqref="BM1:BM2 BM9:BM65526">
      <formula1>"ja,nee"</formula1>
    </dataValidation>
    <dataValidation type="decimal" operator="lessThanOrEqual" allowBlank="1" showInputMessage="1" showErrorMessage="1" sqref="AH9:AH65526 AP9:AP65526 AX9:AX65526 J21:J65526 Z21:Z65526 R21:R65526 BC21:BD65526 BE9:BH65526 BK9:BL65526 BI21: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8.xml><?xml version="1.0" encoding="utf-8"?>
<worksheet xmlns="http://schemas.openxmlformats.org/spreadsheetml/2006/main" xmlns:r="http://schemas.openxmlformats.org/officeDocument/2006/relationships">
  <sheetPr codeName="Blad82"/>
  <dimension ref="A1:BN13"/>
  <sheetViews>
    <sheetView zoomScalePageLayoutView="0" workbookViewId="0" topLeftCell="A1">
      <pane xSplit="5" ySplit="8" topLeftCell="F9" activePane="bottomRight" state="frozen"/>
      <selection pane="topLeft" activeCell="C5" sqref="C5:E5"/>
      <selection pane="topRight" activeCell="C5" sqref="C5:E5"/>
      <selection pane="bottomLeft" activeCell="C5" sqref="C5:E5"/>
      <selection pane="bottomRight" activeCell="B9" sqref="B9"/>
    </sheetView>
  </sheetViews>
  <sheetFormatPr defaultColWidth="9.140625" defaultRowHeight="12.75"/>
  <cols>
    <col min="1" max="1" width="3.28125" style="6" bestFit="1" customWidth="1"/>
    <col min="2" max="2" width="10.140625" style="6" customWidth="1"/>
    <col min="3" max="4" width="22.7109375" style="6" customWidth="1"/>
    <col min="5" max="5" width="4.140625" style="6" hidden="1" customWidth="1"/>
    <col min="6" max="6" width="18.7109375" style="6" customWidth="1"/>
    <col min="7" max="7" width="2.7109375" style="69" customWidth="1"/>
    <col min="8" max="8" width="5.7109375" style="69" customWidth="1"/>
    <col min="9" max="9" width="5.7109375" style="69" hidden="1" customWidth="1"/>
    <col min="10" max="10" width="5.7109375" style="70" hidden="1" customWidth="1"/>
    <col min="11" max="12" width="3.7109375" style="69" customWidth="1"/>
    <col min="13" max="13" width="3.00390625" style="69" customWidth="1"/>
    <col min="14" max="14" width="3.8515625" style="71" customWidth="1"/>
    <col min="15" max="15" width="2.7109375" style="72" customWidth="1"/>
    <col min="16" max="16" width="5.7109375" style="72" customWidth="1"/>
    <col min="17" max="17" width="5.7109375" style="72" hidden="1" customWidth="1"/>
    <col min="18" max="18" width="5.7109375" style="73" hidden="1" customWidth="1"/>
    <col min="19" max="20" width="3.7109375" style="72" customWidth="1"/>
    <col min="21" max="21" width="3.00390625" style="72" customWidth="1"/>
    <col min="22" max="22" width="3.8515625" style="74" customWidth="1"/>
    <col min="23" max="23" width="2.7109375" style="75" customWidth="1"/>
    <col min="24" max="24" width="5.7109375" style="75" customWidth="1"/>
    <col min="25" max="25" width="5.7109375" style="75" hidden="1" customWidth="1"/>
    <col min="26" max="26" width="5.7109375" style="76" hidden="1" customWidth="1"/>
    <col min="27" max="28" width="3.7109375" style="75" customWidth="1"/>
    <col min="29" max="29" width="3.00390625" style="75" customWidth="1"/>
    <col min="30" max="30" width="3.8515625" style="77" customWidth="1"/>
    <col min="31" max="31" width="2.7109375" style="72" hidden="1" customWidth="1"/>
    <col min="32" max="33" width="5.7109375" style="72" hidden="1" customWidth="1"/>
    <col min="34" max="34" width="5.7109375" style="73" hidden="1" customWidth="1"/>
    <col min="35" max="36" width="3.7109375" style="72" hidden="1" customWidth="1"/>
    <col min="37" max="37" width="3.00390625" style="72" hidden="1" customWidth="1"/>
    <col min="38" max="38" width="3.8515625" style="74" hidden="1" customWidth="1"/>
    <col min="39" max="39" width="2.7109375" style="75" hidden="1" customWidth="1"/>
    <col min="40" max="41" width="5.7109375" style="75" hidden="1" customWidth="1"/>
    <col min="42" max="42" width="5.7109375" style="76" hidden="1" customWidth="1"/>
    <col min="43" max="44" width="3.7109375" style="75" hidden="1" customWidth="1"/>
    <col min="45" max="45" width="3.00390625" style="75" hidden="1" customWidth="1"/>
    <col min="46" max="46" width="3.8515625" style="77" hidden="1" customWidth="1"/>
    <col min="47" max="47" width="2.7109375" style="72" hidden="1" customWidth="1"/>
    <col min="48" max="49" width="5.7109375" style="72" hidden="1" customWidth="1"/>
    <col min="50" max="50" width="5.7109375" style="73" hidden="1" customWidth="1"/>
    <col min="51" max="52" width="3.7109375" style="72" hidden="1" customWidth="1"/>
    <col min="53" max="53" width="3.00390625" style="72" hidden="1" customWidth="1"/>
    <col min="54" max="54" width="3.8515625" style="72" hidden="1" customWidth="1"/>
    <col min="55" max="55" width="5.28125" style="12" customWidth="1"/>
    <col min="56" max="56" width="6.140625" style="12" hidden="1" customWidth="1"/>
    <col min="57" max="57" width="5.28125" style="12" customWidth="1"/>
    <col min="58" max="58" width="5.28125" style="12" hidden="1" customWidth="1"/>
    <col min="59" max="60" width="6.00390625" style="12" hidden="1" customWidth="1"/>
    <col min="61" max="61" width="6.00390625" style="12" customWidth="1"/>
    <col min="62" max="62" width="6.00390625" style="12" hidden="1" customWidth="1"/>
    <col min="63" max="63" width="4.00390625" style="6" customWidth="1"/>
    <col min="64" max="64" width="4.8515625" style="6" customWidth="1"/>
    <col min="65" max="65" width="5.57421875" style="6" customWidth="1"/>
    <col min="66" max="66" width="17.28125" style="6" customWidth="1"/>
    <col min="67" max="16384" width="9.140625" style="12" customWidth="1"/>
  </cols>
  <sheetData>
    <row r="1" spans="1:66" ht="12.75">
      <c r="A1" s="133" t="s">
        <v>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5"/>
    </row>
    <row r="2" spans="1:66" ht="12.75" customHeight="1" hidden="1">
      <c r="A2" s="100"/>
      <c r="B2" s="100"/>
      <c r="C2" s="100">
        <v>1</v>
      </c>
      <c r="D2" s="100">
        <f>FLOOR((C2+3)/4,1)</f>
        <v>1</v>
      </c>
      <c r="E2" s="100"/>
      <c r="F2" s="100"/>
      <c r="G2" s="68"/>
      <c r="H2" s="68">
        <v>192</v>
      </c>
      <c r="I2" s="70">
        <v>190</v>
      </c>
      <c r="J2" s="70">
        <f>H2+I2</f>
        <v>382</v>
      </c>
      <c r="K2" s="70"/>
      <c r="L2" s="70"/>
      <c r="M2" s="70"/>
      <c r="N2" s="80">
        <v>1</v>
      </c>
      <c r="O2" s="73"/>
      <c r="P2" s="73">
        <v>193</v>
      </c>
      <c r="Q2" s="73">
        <v>193</v>
      </c>
      <c r="R2" s="73">
        <f>P2+Q2</f>
        <v>386</v>
      </c>
      <c r="S2" s="73"/>
      <c r="T2" s="73"/>
      <c r="U2" s="73"/>
      <c r="V2" s="81">
        <v>2</v>
      </c>
      <c r="W2" s="76"/>
      <c r="X2" s="76">
        <v>198</v>
      </c>
      <c r="Y2" s="76">
        <v>198</v>
      </c>
      <c r="Z2" s="76">
        <f>X2+Y2</f>
        <v>396</v>
      </c>
      <c r="AA2" s="76"/>
      <c r="AB2" s="76"/>
      <c r="AC2" s="76"/>
      <c r="AD2" s="82">
        <v>3</v>
      </c>
      <c r="AE2" s="73"/>
      <c r="AF2" s="73">
        <v>177</v>
      </c>
      <c r="AG2" s="73">
        <v>177</v>
      </c>
      <c r="AH2" s="73">
        <f>AF2+AG2</f>
        <v>354</v>
      </c>
      <c r="AI2" s="73"/>
      <c r="AJ2" s="73"/>
      <c r="AK2" s="73"/>
      <c r="AL2" s="81">
        <v>4</v>
      </c>
      <c r="AM2" s="76"/>
      <c r="AN2" s="76">
        <v>178</v>
      </c>
      <c r="AO2" s="76">
        <v>178</v>
      </c>
      <c r="AP2" s="76">
        <f>AN2+AO2</f>
        <v>356</v>
      </c>
      <c r="AQ2" s="76"/>
      <c r="AR2" s="76"/>
      <c r="AS2" s="76"/>
      <c r="AT2" s="82">
        <v>5</v>
      </c>
      <c r="AU2" s="73"/>
      <c r="AV2" s="73">
        <v>179</v>
      </c>
      <c r="AW2" s="73">
        <v>179</v>
      </c>
      <c r="AX2" s="73">
        <f>AV2+AW2</f>
        <v>358</v>
      </c>
      <c r="AY2" s="73"/>
      <c r="AZ2" s="73"/>
      <c r="BA2" s="73"/>
      <c r="BB2" s="73">
        <v>6</v>
      </c>
      <c r="BC2" s="12">
        <f>N2+V2+AD2+AL2+AT2+BB2</f>
        <v>21</v>
      </c>
      <c r="BD2" s="12">
        <f>J2+R2+Z2+AH2+AP2+AX2</f>
        <v>2232</v>
      </c>
      <c r="BE2" s="39">
        <f>IF($O$4&gt;0,(LARGE(($N2,$V2,$AD2,$AL2,$AT2,$BB2),1)),"0")</f>
        <v>6</v>
      </c>
      <c r="BF2" s="39">
        <f>IF($O$4&gt;0,(LARGE(($N2,$V2,$AD2,$AL2,$AT2,$BB2),2)),"0")</f>
        <v>5</v>
      </c>
      <c r="BG2" s="12">
        <v>354</v>
      </c>
      <c r="BH2" s="12">
        <v>354</v>
      </c>
      <c r="BI2" s="39">
        <f>BC2-BE2-BF2</f>
        <v>10</v>
      </c>
      <c r="BJ2" s="12">
        <f>BD2-BG2-BH2</f>
        <v>1524</v>
      </c>
      <c r="BK2" s="12"/>
      <c r="BL2" s="12"/>
      <c r="BN2" s="12"/>
    </row>
    <row r="3" spans="1:66" ht="12.75">
      <c r="A3" s="114" t="s">
        <v>9</v>
      </c>
      <c r="B3" s="116"/>
      <c r="C3" s="136" t="str">
        <f>Instellingen!B3</f>
        <v>Regio</v>
      </c>
      <c r="D3" s="137"/>
      <c r="E3" s="138"/>
      <c r="F3" s="114" t="s">
        <v>43</v>
      </c>
      <c r="G3" s="115"/>
      <c r="H3" s="115"/>
      <c r="I3" s="115"/>
      <c r="J3" s="115"/>
      <c r="K3" s="115"/>
      <c r="L3" s="115"/>
      <c r="M3" s="115"/>
      <c r="N3" s="116"/>
      <c r="O3" s="139"/>
      <c r="P3" s="140"/>
      <c r="Q3" s="140"/>
      <c r="R3" s="140"/>
      <c r="S3" s="140"/>
      <c r="T3" s="140"/>
      <c r="U3" s="140"/>
      <c r="V3" s="141"/>
      <c r="W3" s="142"/>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4"/>
      <c r="BC3" s="114" t="s">
        <v>41</v>
      </c>
      <c r="BD3" s="115"/>
      <c r="BE3" s="115"/>
      <c r="BF3" s="115"/>
      <c r="BG3" s="115"/>
      <c r="BH3" s="115"/>
      <c r="BI3" s="115"/>
      <c r="BJ3" s="115"/>
      <c r="BK3" s="116"/>
      <c r="BL3" s="23">
        <f>Instellingen!B6</f>
        <v>3</v>
      </c>
      <c r="BM3" s="142"/>
      <c r="BN3" s="143"/>
    </row>
    <row r="4" spans="1:66" ht="12.75">
      <c r="A4" s="114" t="s">
        <v>10</v>
      </c>
      <c r="B4" s="116"/>
      <c r="C4" s="151" t="s">
        <v>31</v>
      </c>
      <c r="D4" s="137"/>
      <c r="E4" s="138"/>
      <c r="F4" s="114" t="s">
        <v>72</v>
      </c>
      <c r="G4" s="115"/>
      <c r="H4" s="115"/>
      <c r="I4" s="115"/>
      <c r="J4" s="115"/>
      <c r="K4" s="115"/>
      <c r="L4" s="115"/>
      <c r="M4" s="115"/>
      <c r="N4" s="116"/>
      <c r="O4" s="111">
        <f>Instellingen!B7</f>
        <v>1</v>
      </c>
      <c r="P4" s="112"/>
      <c r="Q4" s="112"/>
      <c r="R4" s="112"/>
      <c r="S4" s="112"/>
      <c r="T4" s="112"/>
      <c r="U4" s="112"/>
      <c r="V4" s="113"/>
      <c r="W4" s="145"/>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7"/>
      <c r="BC4" s="114"/>
      <c r="BD4" s="115"/>
      <c r="BE4" s="115"/>
      <c r="BF4" s="115"/>
      <c r="BG4" s="115"/>
      <c r="BH4" s="115"/>
      <c r="BI4" s="115"/>
      <c r="BJ4" s="115"/>
      <c r="BK4" s="116"/>
      <c r="BL4" s="23"/>
      <c r="BM4" s="145"/>
      <c r="BN4" s="146"/>
    </row>
    <row r="5" spans="1:66" ht="12.75">
      <c r="A5" s="114" t="s">
        <v>11</v>
      </c>
      <c r="B5" s="116"/>
      <c r="C5" s="151"/>
      <c r="D5" s="137"/>
      <c r="E5" s="138"/>
      <c r="F5" s="114" t="s">
        <v>12</v>
      </c>
      <c r="G5" s="115"/>
      <c r="H5" s="115"/>
      <c r="I5" s="115"/>
      <c r="J5" s="115"/>
      <c r="K5" s="115"/>
      <c r="L5" s="115"/>
      <c r="M5" s="115"/>
      <c r="N5" s="116"/>
      <c r="O5" s="111">
        <f>Instellingen!B5</f>
        <v>99</v>
      </c>
      <c r="P5" s="112"/>
      <c r="Q5" s="112"/>
      <c r="R5" s="112"/>
      <c r="S5" s="112"/>
      <c r="T5" s="112"/>
      <c r="U5" s="112"/>
      <c r="V5" s="113"/>
      <c r="W5" s="148"/>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50"/>
      <c r="BC5" s="114" t="s">
        <v>13</v>
      </c>
      <c r="BD5" s="115"/>
      <c r="BE5" s="115"/>
      <c r="BF5" s="115"/>
      <c r="BG5" s="115"/>
      <c r="BH5" s="115"/>
      <c r="BI5" s="115"/>
      <c r="BJ5" s="115"/>
      <c r="BK5" s="116"/>
      <c r="BL5" s="9">
        <v>2</v>
      </c>
      <c r="BM5" s="145"/>
      <c r="BN5" s="146"/>
    </row>
    <row r="6" spans="1:66" ht="12.75" customHeight="1">
      <c r="A6" s="117"/>
      <c r="B6" s="117"/>
      <c r="C6" s="117"/>
      <c r="D6" s="117"/>
      <c r="E6" s="118"/>
      <c r="F6" s="67" t="s">
        <v>14</v>
      </c>
      <c r="G6" s="121" t="str">
        <f>Instellingen!B36</f>
        <v>Brummen</v>
      </c>
      <c r="H6" s="122"/>
      <c r="I6" s="122"/>
      <c r="J6" s="122"/>
      <c r="K6" s="122"/>
      <c r="L6" s="122"/>
      <c r="M6" s="122"/>
      <c r="N6" s="123"/>
      <c r="O6" s="124">
        <f>Instellingen!B37</f>
        <v>0</v>
      </c>
      <c r="P6" s="125"/>
      <c r="Q6" s="125"/>
      <c r="R6" s="125"/>
      <c r="S6" s="125"/>
      <c r="T6" s="125"/>
      <c r="U6" s="125"/>
      <c r="V6" s="126"/>
      <c r="W6" s="127">
        <f>Instellingen!B38</f>
        <v>0</v>
      </c>
      <c r="X6" s="128"/>
      <c r="Y6" s="128"/>
      <c r="Z6" s="128"/>
      <c r="AA6" s="128"/>
      <c r="AB6" s="128"/>
      <c r="AC6" s="128"/>
      <c r="AD6" s="129"/>
      <c r="AE6" s="124">
        <f>Instellingen!B39</f>
        <v>0</v>
      </c>
      <c r="AF6" s="125"/>
      <c r="AG6" s="125"/>
      <c r="AH6" s="125"/>
      <c r="AI6" s="125"/>
      <c r="AJ6" s="125"/>
      <c r="AK6" s="125"/>
      <c r="AL6" s="126"/>
      <c r="AM6" s="127">
        <f>Instellingen!B40</f>
        <v>0</v>
      </c>
      <c r="AN6" s="128"/>
      <c r="AO6" s="128"/>
      <c r="AP6" s="128"/>
      <c r="AQ6" s="128"/>
      <c r="AR6" s="128"/>
      <c r="AS6" s="128"/>
      <c r="AT6" s="129"/>
      <c r="AU6" s="124">
        <f>Instellingen!B41</f>
        <v>0</v>
      </c>
      <c r="AV6" s="125"/>
      <c r="AW6" s="125"/>
      <c r="AX6" s="125"/>
      <c r="AY6" s="125"/>
      <c r="AZ6" s="125"/>
      <c r="BA6" s="125"/>
      <c r="BB6" s="126"/>
      <c r="BC6" s="114" t="s">
        <v>34</v>
      </c>
      <c r="BD6" s="115"/>
      <c r="BE6" s="115"/>
      <c r="BF6" s="115"/>
      <c r="BG6" s="115"/>
      <c r="BH6" s="116"/>
      <c r="BI6" s="97" t="s">
        <v>35</v>
      </c>
      <c r="BJ6" s="98"/>
      <c r="BK6" s="99"/>
      <c r="BL6" s="34">
        <v>180</v>
      </c>
      <c r="BM6" s="145"/>
      <c r="BN6" s="146"/>
    </row>
    <row r="7" spans="1:66" ht="12.75" customHeight="1">
      <c r="A7" s="119"/>
      <c r="B7" s="119"/>
      <c r="C7" s="119"/>
      <c r="D7" s="119"/>
      <c r="E7" s="120"/>
      <c r="F7" s="67" t="s">
        <v>15</v>
      </c>
      <c r="G7" s="130" t="str">
        <f>Instellingen!C36</f>
        <v>4 t/m 7 november 2021</v>
      </c>
      <c r="H7" s="131"/>
      <c r="I7" s="131"/>
      <c r="J7" s="131"/>
      <c r="K7" s="131"/>
      <c r="L7" s="131"/>
      <c r="M7" s="131"/>
      <c r="N7" s="132"/>
      <c r="O7" s="124" t="str">
        <f>Instellingen!C37</f>
        <v> </v>
      </c>
      <c r="P7" s="125"/>
      <c r="Q7" s="125"/>
      <c r="R7" s="125"/>
      <c r="S7" s="125"/>
      <c r="T7" s="125"/>
      <c r="U7" s="125"/>
      <c r="V7" s="126"/>
      <c r="W7" s="127" t="str">
        <f>Instellingen!C38</f>
        <v> </v>
      </c>
      <c r="X7" s="128"/>
      <c r="Y7" s="128"/>
      <c r="Z7" s="128"/>
      <c r="AA7" s="128"/>
      <c r="AB7" s="128"/>
      <c r="AC7" s="128"/>
      <c r="AD7" s="129"/>
      <c r="AE7" s="124" t="str">
        <f>Instellingen!C39</f>
        <v> </v>
      </c>
      <c r="AF7" s="125"/>
      <c r="AG7" s="125"/>
      <c r="AH7" s="125"/>
      <c r="AI7" s="125"/>
      <c r="AJ7" s="125"/>
      <c r="AK7" s="125"/>
      <c r="AL7" s="126"/>
      <c r="AM7" s="127" t="str">
        <f>Instellingen!C40</f>
        <v> </v>
      </c>
      <c r="AN7" s="128"/>
      <c r="AO7" s="128"/>
      <c r="AP7" s="128"/>
      <c r="AQ7" s="128"/>
      <c r="AR7" s="128"/>
      <c r="AS7" s="128"/>
      <c r="AT7" s="129"/>
      <c r="AU7" s="124" t="str">
        <f>Instellingen!C41</f>
        <v> </v>
      </c>
      <c r="AV7" s="125"/>
      <c r="AW7" s="125"/>
      <c r="AX7" s="125"/>
      <c r="AY7" s="125"/>
      <c r="AZ7" s="125"/>
      <c r="BA7" s="125"/>
      <c r="BB7" s="126"/>
      <c r="BC7" s="78" t="s">
        <v>71</v>
      </c>
      <c r="BD7" s="5" t="s">
        <v>71</v>
      </c>
      <c r="BE7" s="11" t="s">
        <v>69</v>
      </c>
      <c r="BF7" s="11" t="s">
        <v>69</v>
      </c>
      <c r="BG7" s="11" t="s">
        <v>69</v>
      </c>
      <c r="BH7" s="11" t="s">
        <v>69</v>
      </c>
      <c r="BI7" s="38" t="s">
        <v>70</v>
      </c>
      <c r="BJ7" s="36" t="s">
        <v>70</v>
      </c>
      <c r="BK7" s="13"/>
      <c r="BL7" s="5"/>
      <c r="BM7" s="148"/>
      <c r="BN7" s="149"/>
    </row>
    <row r="8" spans="1:66" ht="25.5" customHeight="1">
      <c r="A8" s="2" t="s">
        <v>19</v>
      </c>
      <c r="B8" s="2" t="s">
        <v>7</v>
      </c>
      <c r="C8" s="2" t="s">
        <v>0</v>
      </c>
      <c r="D8" s="2" t="s">
        <v>1</v>
      </c>
      <c r="E8" s="2" t="s">
        <v>101</v>
      </c>
      <c r="F8" s="67" t="s">
        <v>3</v>
      </c>
      <c r="G8" s="8" t="s">
        <v>96</v>
      </c>
      <c r="H8" s="8" t="s">
        <v>38</v>
      </c>
      <c r="I8" s="8" t="s">
        <v>36</v>
      </c>
      <c r="J8" s="8" t="s">
        <v>37</v>
      </c>
      <c r="K8" s="8" t="s">
        <v>73</v>
      </c>
      <c r="L8" s="8" t="s">
        <v>74</v>
      </c>
      <c r="M8" s="2" t="s">
        <v>5</v>
      </c>
      <c r="N8" s="67" t="s">
        <v>16</v>
      </c>
      <c r="O8" s="8" t="s">
        <v>96</v>
      </c>
      <c r="P8" s="8" t="s">
        <v>38</v>
      </c>
      <c r="Q8" s="8" t="s">
        <v>36</v>
      </c>
      <c r="R8" s="8" t="s">
        <v>39</v>
      </c>
      <c r="S8" s="8" t="s">
        <v>73</v>
      </c>
      <c r="T8" s="8" t="s">
        <v>74</v>
      </c>
      <c r="U8" s="2" t="s">
        <v>5</v>
      </c>
      <c r="V8" s="67" t="s">
        <v>16</v>
      </c>
      <c r="W8" s="8" t="s">
        <v>96</v>
      </c>
      <c r="X8" s="8" t="s">
        <v>38</v>
      </c>
      <c r="Y8" s="8" t="s">
        <v>40</v>
      </c>
      <c r="Z8" s="8" t="s">
        <v>39</v>
      </c>
      <c r="AA8" s="8" t="s">
        <v>73</v>
      </c>
      <c r="AB8" s="8" t="s">
        <v>74</v>
      </c>
      <c r="AC8" s="2" t="s">
        <v>5</v>
      </c>
      <c r="AD8" s="67" t="s">
        <v>16</v>
      </c>
      <c r="AE8" s="8" t="s">
        <v>96</v>
      </c>
      <c r="AF8" s="8" t="s">
        <v>38</v>
      </c>
      <c r="AG8" s="8" t="s">
        <v>36</v>
      </c>
      <c r="AH8" s="8" t="s">
        <v>39</v>
      </c>
      <c r="AI8" s="8" t="s">
        <v>73</v>
      </c>
      <c r="AJ8" s="8" t="s">
        <v>74</v>
      </c>
      <c r="AK8" s="2" t="s">
        <v>5</v>
      </c>
      <c r="AL8" s="67" t="s">
        <v>16</v>
      </c>
      <c r="AM8" s="8" t="s">
        <v>96</v>
      </c>
      <c r="AN8" s="8" t="s">
        <v>38</v>
      </c>
      <c r="AO8" s="8" t="s">
        <v>36</v>
      </c>
      <c r="AP8" s="8" t="s">
        <v>39</v>
      </c>
      <c r="AQ8" s="8" t="s">
        <v>73</v>
      </c>
      <c r="AR8" s="8" t="s">
        <v>74</v>
      </c>
      <c r="AS8" s="2" t="s">
        <v>5</v>
      </c>
      <c r="AT8" s="67" t="s">
        <v>16</v>
      </c>
      <c r="AU8" s="8" t="s">
        <v>96</v>
      </c>
      <c r="AV8" s="8" t="s">
        <v>38</v>
      </c>
      <c r="AW8" s="8" t="s">
        <v>36</v>
      </c>
      <c r="AX8" s="8" t="s">
        <v>39</v>
      </c>
      <c r="AY8" s="8" t="s">
        <v>73</v>
      </c>
      <c r="AZ8" s="8" t="s">
        <v>74</v>
      </c>
      <c r="BA8" s="2" t="s">
        <v>5</v>
      </c>
      <c r="BB8" s="2" t="s">
        <v>16</v>
      </c>
      <c r="BC8" s="79" t="s">
        <v>23</v>
      </c>
      <c r="BD8" s="35" t="s">
        <v>4</v>
      </c>
      <c r="BE8" s="37" t="s">
        <v>23</v>
      </c>
      <c r="BF8" s="37" t="s">
        <v>23</v>
      </c>
      <c r="BG8" s="35" t="s">
        <v>4</v>
      </c>
      <c r="BH8" s="35" t="s">
        <v>4</v>
      </c>
      <c r="BI8" s="35" t="s">
        <v>23</v>
      </c>
      <c r="BJ8" s="35" t="s">
        <v>4</v>
      </c>
      <c r="BK8" s="35" t="s">
        <v>17</v>
      </c>
      <c r="BL8" s="35" t="s">
        <v>18</v>
      </c>
      <c r="BM8" s="8" t="s">
        <v>98</v>
      </c>
      <c r="BN8" s="2" t="s">
        <v>6</v>
      </c>
    </row>
    <row r="9" spans="2:62" ht="12.75">
      <c r="B9" s="6" t="s">
        <v>230</v>
      </c>
      <c r="C9" s="6" t="s">
        <v>352</v>
      </c>
      <c r="D9" s="6" t="s">
        <v>231</v>
      </c>
      <c r="E9" s="6" t="s">
        <v>31</v>
      </c>
      <c r="F9" s="6" t="s">
        <v>232</v>
      </c>
      <c r="H9" s="69">
        <v>190.5</v>
      </c>
      <c r="I9" s="69">
        <v>0</v>
      </c>
      <c r="J9" s="70">
        <f>H9+I9</f>
        <v>190.5</v>
      </c>
      <c r="K9" s="69">
        <v>7</v>
      </c>
      <c r="L9" s="69">
        <v>7</v>
      </c>
      <c r="M9" s="69">
        <v>1</v>
      </c>
      <c r="N9" s="71">
        <v>1</v>
      </c>
      <c r="R9" s="73">
        <f>P9+Q9</f>
        <v>0</v>
      </c>
      <c r="Z9" s="76">
        <f>X9+Y9</f>
        <v>0</v>
      </c>
      <c r="BC9" s="12">
        <f>N9+V9+AD9+AL9+AT9+BB9</f>
        <v>1</v>
      </c>
      <c r="BD9" s="12">
        <f>J9+R9+Z9+AH9+AP9+AX9</f>
        <v>190.5</v>
      </c>
      <c r="BI9" s="39">
        <f>BC9-BE9-BF9</f>
        <v>1</v>
      </c>
      <c r="BJ9" s="12">
        <f>BD9-BG9-BH9</f>
        <v>190.5</v>
      </c>
    </row>
    <row r="10" spans="2:62" ht="12.75">
      <c r="B10" s="6" t="s">
        <v>233</v>
      </c>
      <c r="C10" s="6" t="s">
        <v>353</v>
      </c>
      <c r="D10" s="6" t="s">
        <v>234</v>
      </c>
      <c r="E10" s="6" t="s">
        <v>31</v>
      </c>
      <c r="F10" s="6" t="s">
        <v>118</v>
      </c>
      <c r="H10" s="69">
        <v>190.5</v>
      </c>
      <c r="I10" s="69">
        <v>0</v>
      </c>
      <c r="J10" s="70">
        <f>H10+I10</f>
        <v>190.5</v>
      </c>
      <c r="K10" s="69">
        <v>6.5</v>
      </c>
      <c r="L10" s="69">
        <v>7</v>
      </c>
      <c r="M10" s="69">
        <v>2</v>
      </c>
      <c r="N10" s="71">
        <v>2</v>
      </c>
      <c r="R10" s="73">
        <f>P10+Q10</f>
        <v>0</v>
      </c>
      <c r="Z10" s="76">
        <f>X10+Y10</f>
        <v>0</v>
      </c>
      <c r="BC10" s="12">
        <f>N10+V10+AD10+AL10+AT10+BB10</f>
        <v>2</v>
      </c>
      <c r="BD10" s="12">
        <f>J10+R10+Z10+AH10+AP10+AX10</f>
        <v>190.5</v>
      </c>
      <c r="BI10" s="39">
        <f>BC10-BE10-BF10</f>
        <v>2</v>
      </c>
      <c r="BJ10" s="12">
        <f>BD10-BG10-BH10</f>
        <v>190.5</v>
      </c>
    </row>
    <row r="11" spans="2:62" ht="12.75">
      <c r="B11" s="6" t="s">
        <v>235</v>
      </c>
      <c r="C11" s="6" t="s">
        <v>354</v>
      </c>
      <c r="D11" s="6" t="s">
        <v>236</v>
      </c>
      <c r="E11" s="6" t="s">
        <v>31</v>
      </c>
      <c r="F11" s="6" t="s">
        <v>237</v>
      </c>
      <c r="H11" s="69">
        <v>189.5</v>
      </c>
      <c r="I11" s="69">
        <v>0</v>
      </c>
      <c r="J11" s="70">
        <f>H11+I11</f>
        <v>189.5</v>
      </c>
      <c r="K11" s="69">
        <v>6</v>
      </c>
      <c r="L11" s="69">
        <v>6.5</v>
      </c>
      <c r="M11" s="69">
        <v>3</v>
      </c>
      <c r="N11" s="71">
        <v>3</v>
      </c>
      <c r="R11" s="73">
        <f>P11+Q11</f>
        <v>0</v>
      </c>
      <c r="Z11" s="76">
        <f>X11+Y11</f>
        <v>0</v>
      </c>
      <c r="BC11" s="12">
        <f>N11+V11+AD11+AL11+AT11+BB11</f>
        <v>3</v>
      </c>
      <c r="BD11" s="12">
        <f>J11+R11+Z11+AH11+AP11+AX11</f>
        <v>189.5</v>
      </c>
      <c r="BI11" s="39">
        <f>BC11-BE11-BF11</f>
        <v>3</v>
      </c>
      <c r="BJ11" s="12">
        <f>BD11-BG11-BH11</f>
        <v>189.5</v>
      </c>
    </row>
    <row r="12" spans="2:62" ht="12.75">
      <c r="B12" s="6" t="s">
        <v>238</v>
      </c>
      <c r="C12" s="6" t="s">
        <v>355</v>
      </c>
      <c r="D12" s="6" t="s">
        <v>239</v>
      </c>
      <c r="E12" s="6" t="s">
        <v>31</v>
      </c>
      <c r="F12" s="6" t="s">
        <v>136</v>
      </c>
      <c r="H12" s="69">
        <v>175.5</v>
      </c>
      <c r="I12" s="69">
        <v>0</v>
      </c>
      <c r="J12" s="70">
        <f>H12+I12</f>
        <v>175.5</v>
      </c>
      <c r="K12" s="69">
        <v>6.5</v>
      </c>
      <c r="L12" s="69">
        <v>6.5</v>
      </c>
      <c r="M12" s="69">
        <v>4</v>
      </c>
      <c r="N12" s="71">
        <v>4</v>
      </c>
      <c r="R12" s="73">
        <f>P12+Q12</f>
        <v>0</v>
      </c>
      <c r="Z12" s="76">
        <f>X12+Y12</f>
        <v>0</v>
      </c>
      <c r="BC12" s="12">
        <f>N12+V12+AD12+AL12+AT12+BB12</f>
        <v>4</v>
      </c>
      <c r="BD12" s="12">
        <f>J12+R12+Z12+AH12+AP12+AX12</f>
        <v>175.5</v>
      </c>
      <c r="BI12" s="39">
        <f>BC12-BE12-BF12</f>
        <v>4</v>
      </c>
      <c r="BJ12" s="12">
        <f>BD12-BG12-BH12</f>
        <v>175.5</v>
      </c>
    </row>
    <row r="13" spans="2:62" ht="12.75">
      <c r="B13" s="6" t="s">
        <v>240</v>
      </c>
      <c r="C13" s="6" t="s">
        <v>356</v>
      </c>
      <c r="D13" s="6" t="s">
        <v>241</v>
      </c>
      <c r="E13" s="6" t="s">
        <v>31</v>
      </c>
      <c r="F13" s="6" t="s">
        <v>237</v>
      </c>
      <c r="H13" s="69">
        <v>167</v>
      </c>
      <c r="I13" s="69">
        <v>0</v>
      </c>
      <c r="J13" s="70">
        <f>H13+I13</f>
        <v>167</v>
      </c>
      <c r="K13" s="69">
        <v>6</v>
      </c>
      <c r="L13" s="69">
        <v>6.5</v>
      </c>
      <c r="M13" s="69">
        <v>5</v>
      </c>
      <c r="N13" s="71">
        <v>5</v>
      </c>
      <c r="R13" s="73">
        <f>P13+Q13</f>
        <v>0</v>
      </c>
      <c r="Z13" s="76">
        <f>X13+Y13</f>
        <v>0</v>
      </c>
      <c r="BC13" s="12">
        <f>N13+V13+AD13+AL13+AT13+BB13</f>
        <v>5</v>
      </c>
      <c r="BD13" s="12">
        <f>J13+R13+Z13+AH13+AP13+AX13</f>
        <v>167</v>
      </c>
      <c r="BI13" s="39">
        <f>BC13-BE13-BF13</f>
        <v>5</v>
      </c>
      <c r="BJ13" s="12">
        <f>BD13-BG13-BH13</f>
        <v>167</v>
      </c>
    </row>
  </sheetData>
  <sheetProtection sheet="1" objects="1" scenarios="1"/>
  <mergeCells count="32">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 ref="A1:BN1"/>
    <mergeCell ref="A3:B3"/>
    <mergeCell ref="C3:E3"/>
    <mergeCell ref="F3:N3"/>
    <mergeCell ref="O3:V3"/>
    <mergeCell ref="W3:BB5"/>
    <mergeCell ref="BC3:BK3"/>
    <mergeCell ref="BM3:BN7"/>
    <mergeCell ref="A4:B4"/>
    <mergeCell ref="C4:E4"/>
    <mergeCell ref="F4:N4"/>
    <mergeCell ref="O4:V4"/>
    <mergeCell ref="BC4:BK4"/>
    <mergeCell ref="A5:B5"/>
    <mergeCell ref="C5:E5"/>
    <mergeCell ref="F5:N5"/>
  </mergeCells>
  <conditionalFormatting sqref="X2:Y2 P2:Q2 H2:I2 AF2:AG2 AN2:AO2 AV2:AW2 H9:I65526 AV9:AW65526 P9:Q65526 X9:Y65526 AF9:AG65526 AN9:AO65526">
    <cfRule type="cellIs" priority="1" dxfId="0" operator="greaterThanOrEqual" stopIfTrue="1">
      <formula>$BL$6</formula>
    </cfRule>
  </conditionalFormatting>
  <dataValidations count="9">
    <dataValidation type="list" allowBlank="1" showInputMessage="1" showErrorMessage="1" sqref="BM1:BM2 BM9:BM65526">
      <formula1>"ja,nee"</formula1>
    </dataValidation>
    <dataValidation operator="lessThanOrEqual" allowBlank="1" showInputMessage="1" showErrorMessage="1" sqref="R8:R13 AH8 AP8 AX8 Z8:Z13 J1:J2 R1:R2 AX1:AX2 AP1:AP2 AH1:AH2 Z1:Z2 BC1:BK8 BL1:BL4 BL7:BL8 J8:J13 BC9:BD13 BI9:BJ13"/>
    <dataValidation type="decimal" allowBlank="1" showInputMessage="1" showErrorMessage="1" sqref="H1:I2 P1:Q2 AV1:AW2 AN1:AO2 AF1:AG2 X1:Y2 H8:I65526 X8:Y65526 P8:Q65526 AF8:AG65526 AN8:AO65526 AV8:AW65526">
      <formula1>0</formula1>
      <formula2>400</formula2>
    </dataValidation>
    <dataValidation type="decimal" allowBlank="1" showInputMessage="1" showErrorMessage="1" sqref="K1:L2 S1:T2 AY1:AZ2 AQ1:AR2 AI1:AJ2 AA1:AB2 K8:L65526 AA8:AB65526 S8:T65526 AI8:AJ65526 AQ8:AR65526 AY8:AZ65526">
      <formula1>0</formula1>
      <formula2>99</formula2>
    </dataValidation>
    <dataValidation type="whole" allowBlank="1" showInputMessage="1" showErrorMessage="1" sqref="M1:N2 U1:V2 BA1:BB2 AS1:AT2 AK1:AL2 AC1:AD2 M8:N65526 AC8:AD65526 U8:V65526 AK8:AL65526 AS8:AT65526 BA8:BB65526">
      <formula1>0</formula1>
      <formula2>999</formula2>
    </dataValidation>
    <dataValidation type="whole" operator="lessThanOrEqual" allowBlank="1" showInputMessage="1" showErrorMessage="1" sqref="BL6">
      <formula1>400</formula1>
    </dataValidation>
    <dataValidation type="whole" operator="lessThanOrEqual" allowBlank="1" showInputMessage="1" showErrorMessage="1" sqref="BL5">
      <formula1>99</formula1>
    </dataValidation>
    <dataValidation type="whole" allowBlank="1" showInputMessage="1" showErrorMessage="1" sqref="O3:V3">
      <formula1>0</formula1>
      <formula2>99</formula2>
    </dataValidation>
    <dataValidation type="decimal" operator="lessThanOrEqual" allowBlank="1" showInputMessage="1" showErrorMessage="1" sqref="AH9:AH65526 AP9:AP65526 AX9:AX65526 J14:J65526 Z14:Z65526 R14:R65526 BC14:BD65526 BE9:BH65526 BK9:BL65526 BI14:BJ65526">
      <formula1>100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xl/worksheets/sheet9.xml><?xml version="1.0" encoding="utf-8"?>
<worksheet xmlns="http://schemas.openxmlformats.org/spreadsheetml/2006/main" xmlns:r="http://schemas.openxmlformats.org/officeDocument/2006/relationships">
  <sheetPr codeName="Blad30"/>
  <dimension ref="A1:BN8"/>
  <sheetViews>
    <sheetView zoomScalePageLayoutView="0" workbookViewId="0" topLeftCell="A1">
      <pane xSplit="5" ySplit="8" topLeftCell="F9" activePane="bottomRight" state="frozen"/>
      <selection pane="topLeft" activeCell="B9" sqref="B9"/>
      <selection pane="topRight" activeCell="B9" sqref="B9"/>
      <selection pane="bottomLeft" activeCell="B9" sqref="B9"/>
      <selection pane="bottomRight" activeCell="BL4" sqref="BL4"/>
    </sheetView>
  </sheetViews>
  <sheetFormatPr defaultColWidth="9.140625" defaultRowHeight="12.75"/>
  <cols>
    <col min="1" max="1" width="3.28125" style="6" bestFit="1" customWidth="1"/>
    <col min="2" max="2" width="10.140625" style="6" customWidth="1"/>
    <col min="3" max="4" width="22.7109375" style="6" customWidth="1"/>
    <col min="5" max="5" width="4.140625" style="6" customWidth="1"/>
    <col min="6" max="6" width="18.7109375" style="6" customWidth="1"/>
    <col min="7" max="7" width="2.7109375" style="69" customWidth="1"/>
    <col min="8" max="8" width="5.7109375" style="69" customWidth="1"/>
    <col min="9" max="9" width="5.7109375" style="69" hidden="1" customWidth="1"/>
    <col min="10" max="10" width="5.7109375" style="70" hidden="1" customWidth="1"/>
    <col min="11" max="12" width="3.7109375" style="69" customWidth="1"/>
    <col min="13" max="13" width="3.00390625" style="69" customWidth="1"/>
    <col min="14" max="14" width="3.8515625" style="71" customWidth="1"/>
    <col min="15" max="15" width="2.7109375" style="72" customWidth="1"/>
    <col min="16" max="16" width="5.7109375" style="72" customWidth="1"/>
    <col min="17" max="17" width="5.7109375" style="72" hidden="1" customWidth="1"/>
    <col min="18" max="18" width="5.7109375" style="73" hidden="1" customWidth="1"/>
    <col min="19" max="20" width="3.7109375" style="72" customWidth="1"/>
    <col min="21" max="21" width="3.00390625" style="72" customWidth="1"/>
    <col min="22" max="22" width="3.8515625" style="74" customWidth="1"/>
    <col min="23" max="23" width="2.7109375" style="75" customWidth="1"/>
    <col min="24" max="24" width="5.7109375" style="75" customWidth="1"/>
    <col min="25" max="25" width="5.7109375" style="75" hidden="1" customWidth="1"/>
    <col min="26" max="26" width="5.7109375" style="76" hidden="1" customWidth="1"/>
    <col min="27" max="28" width="3.7109375" style="75" customWidth="1"/>
    <col min="29" max="29" width="3.00390625" style="75" customWidth="1"/>
    <col min="30" max="30" width="3.8515625" style="77" customWidth="1"/>
    <col min="31" max="31" width="2.7109375" style="72" hidden="1" customWidth="1"/>
    <col min="32" max="33" width="5.7109375" style="72" hidden="1" customWidth="1"/>
    <col min="34" max="34" width="5.7109375" style="73" hidden="1" customWidth="1"/>
    <col min="35" max="36" width="3.7109375" style="72" hidden="1" customWidth="1"/>
    <col min="37" max="37" width="3.00390625" style="72" hidden="1" customWidth="1"/>
    <col min="38" max="38" width="3.8515625" style="74" hidden="1" customWidth="1"/>
    <col min="39" max="39" width="2.7109375" style="75" hidden="1" customWidth="1"/>
    <col min="40" max="41" width="5.7109375" style="75" hidden="1" customWidth="1"/>
    <col min="42" max="42" width="5.7109375" style="76" hidden="1" customWidth="1"/>
    <col min="43" max="44" width="3.7109375" style="75" hidden="1" customWidth="1"/>
    <col min="45" max="45" width="3.00390625" style="75" hidden="1" customWidth="1"/>
    <col min="46" max="46" width="3.8515625" style="77" hidden="1" customWidth="1"/>
    <col min="47" max="47" width="2.7109375" style="72" hidden="1" customWidth="1"/>
    <col min="48" max="49" width="5.7109375" style="72" hidden="1" customWidth="1"/>
    <col min="50" max="50" width="5.7109375" style="73" hidden="1" customWidth="1"/>
    <col min="51" max="52" width="3.7109375" style="72" hidden="1" customWidth="1"/>
    <col min="53" max="53" width="3.00390625" style="72" hidden="1" customWidth="1"/>
    <col min="54" max="54" width="3.8515625" style="72" hidden="1" customWidth="1"/>
    <col min="55" max="55" width="5.28125" style="12" customWidth="1"/>
    <col min="56" max="56" width="6.140625" style="12" hidden="1" customWidth="1"/>
    <col min="57" max="57" width="5.28125" style="12" customWidth="1"/>
    <col min="58" max="58" width="5.28125" style="12" hidden="1" customWidth="1"/>
    <col min="59" max="60" width="6.00390625" style="12" hidden="1" customWidth="1"/>
    <col min="61" max="61" width="6.00390625" style="12" customWidth="1"/>
    <col min="62" max="62" width="6.00390625" style="12" hidden="1" customWidth="1"/>
    <col min="63" max="63" width="4.00390625" style="6" customWidth="1"/>
    <col min="64" max="64" width="4.8515625" style="6" customWidth="1"/>
    <col min="65" max="65" width="4.8515625" style="6" hidden="1" customWidth="1"/>
    <col min="66" max="66" width="17.28125" style="6" customWidth="1"/>
    <col min="67" max="16384" width="9.140625" style="12" customWidth="1"/>
  </cols>
  <sheetData>
    <row r="1" spans="1:66" ht="12.75">
      <c r="A1" s="133" t="s">
        <v>8</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5"/>
    </row>
    <row r="2" spans="1:66" ht="12.75" customHeight="1" hidden="1">
      <c r="A2" s="104"/>
      <c r="B2" s="104"/>
      <c r="C2" s="104">
        <v>1</v>
      </c>
      <c r="D2" s="104">
        <f>FLOOR((C2+3)/4,1)</f>
        <v>1</v>
      </c>
      <c r="E2" s="104"/>
      <c r="F2" s="104"/>
      <c r="G2" s="68">
        <v>192</v>
      </c>
      <c r="H2" s="68">
        <v>192</v>
      </c>
      <c r="I2" s="70">
        <v>190</v>
      </c>
      <c r="J2" s="70">
        <f>H2+I2</f>
        <v>382</v>
      </c>
      <c r="K2" s="70"/>
      <c r="L2" s="70"/>
      <c r="M2" s="70"/>
      <c r="N2" s="80">
        <v>1</v>
      </c>
      <c r="O2" s="73">
        <v>193</v>
      </c>
      <c r="P2" s="73">
        <v>193</v>
      </c>
      <c r="Q2" s="73">
        <v>193</v>
      </c>
      <c r="R2" s="73">
        <f>P2+Q2</f>
        <v>386</v>
      </c>
      <c r="S2" s="73"/>
      <c r="T2" s="73"/>
      <c r="U2" s="73"/>
      <c r="V2" s="81">
        <v>2</v>
      </c>
      <c r="W2" s="76">
        <v>198</v>
      </c>
      <c r="X2" s="76">
        <v>198</v>
      </c>
      <c r="Y2" s="76">
        <v>198</v>
      </c>
      <c r="Z2" s="76">
        <f>X2+Y2</f>
        <v>396</v>
      </c>
      <c r="AA2" s="76"/>
      <c r="AB2" s="76"/>
      <c r="AC2" s="76"/>
      <c r="AD2" s="82">
        <v>3</v>
      </c>
      <c r="AE2" s="73">
        <v>177</v>
      </c>
      <c r="AF2" s="73">
        <v>177</v>
      </c>
      <c r="AG2" s="73">
        <v>177</v>
      </c>
      <c r="AH2" s="73">
        <f>AF2+AG2</f>
        <v>354</v>
      </c>
      <c r="AI2" s="73"/>
      <c r="AJ2" s="73"/>
      <c r="AK2" s="73"/>
      <c r="AL2" s="81">
        <v>4</v>
      </c>
      <c r="AM2" s="76">
        <v>178</v>
      </c>
      <c r="AN2" s="76">
        <v>178</v>
      </c>
      <c r="AO2" s="76">
        <v>178</v>
      </c>
      <c r="AP2" s="76">
        <f>AN2+AO2</f>
        <v>356</v>
      </c>
      <c r="AQ2" s="76"/>
      <c r="AR2" s="76"/>
      <c r="AS2" s="76"/>
      <c r="AT2" s="82">
        <v>5</v>
      </c>
      <c r="AU2" s="73">
        <v>179</v>
      </c>
      <c r="AV2" s="73">
        <v>179</v>
      </c>
      <c r="AW2" s="73">
        <v>179</v>
      </c>
      <c r="AX2" s="73">
        <f>AV2+AW2</f>
        <v>358</v>
      </c>
      <c r="AY2" s="73"/>
      <c r="AZ2" s="73"/>
      <c r="BA2" s="73"/>
      <c r="BB2" s="73">
        <v>6</v>
      </c>
      <c r="BC2" s="12">
        <f>N2+V2+AD2+AL2+AT2+BB2</f>
        <v>21</v>
      </c>
      <c r="BD2" s="12">
        <f>J2+R2+Z2+AH2+AP2+AX2</f>
        <v>2232</v>
      </c>
      <c r="BE2" s="39">
        <f>IF($O$4&gt;0,(LARGE(($N2,$V2,$AD2,$AL2,$AT2,$BB2),1)),"0")</f>
        <v>6</v>
      </c>
      <c r="BF2" s="39">
        <f>IF($O$4&gt;0,(LARGE(($N2,$V2,$AD2,$AL2,$AT2,$BB2),2)),"0")</f>
        <v>5</v>
      </c>
      <c r="BG2" s="12">
        <v>354</v>
      </c>
      <c r="BH2" s="12">
        <v>354</v>
      </c>
      <c r="BI2" s="39">
        <f>BC2-BE2-BF2</f>
        <v>10</v>
      </c>
      <c r="BJ2" s="12">
        <f>BD2-BG2-BH2</f>
        <v>1524</v>
      </c>
      <c r="BK2" s="12"/>
      <c r="BL2" s="12"/>
      <c r="BM2" s="12"/>
      <c r="BN2" s="12"/>
    </row>
    <row r="3" spans="1:66" ht="12.75">
      <c r="A3" s="114" t="s">
        <v>9</v>
      </c>
      <c r="B3" s="116"/>
      <c r="C3" s="136" t="str">
        <f>Instellingen!B3</f>
        <v>Regio</v>
      </c>
      <c r="D3" s="137"/>
      <c r="E3" s="138"/>
      <c r="F3" s="114"/>
      <c r="G3" s="115"/>
      <c r="H3" s="115"/>
      <c r="I3" s="115"/>
      <c r="J3" s="115"/>
      <c r="K3" s="115"/>
      <c r="L3" s="115"/>
      <c r="M3" s="115"/>
      <c r="N3" s="116"/>
      <c r="O3" s="111"/>
      <c r="P3" s="112"/>
      <c r="Q3" s="112"/>
      <c r="R3" s="112"/>
      <c r="S3" s="112"/>
      <c r="T3" s="112"/>
      <c r="U3" s="112"/>
      <c r="V3" s="113"/>
      <c r="W3" s="157"/>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9"/>
      <c r="BC3" s="114" t="s">
        <v>41</v>
      </c>
      <c r="BD3" s="115"/>
      <c r="BE3" s="115"/>
      <c r="BF3" s="115"/>
      <c r="BG3" s="115"/>
      <c r="BH3" s="115"/>
      <c r="BI3" s="115"/>
      <c r="BJ3" s="115"/>
      <c r="BK3" s="116"/>
      <c r="BL3" s="23">
        <f>Instellingen!B6</f>
        <v>3</v>
      </c>
      <c r="BM3" s="84"/>
      <c r="BN3" s="166"/>
    </row>
    <row r="4" spans="1:66" ht="12.75">
      <c r="A4" s="114" t="s">
        <v>10</v>
      </c>
      <c r="B4" s="116"/>
      <c r="C4" s="151" t="s">
        <v>51</v>
      </c>
      <c r="D4" s="137"/>
      <c r="E4" s="138"/>
      <c r="F4" s="114" t="s">
        <v>72</v>
      </c>
      <c r="G4" s="115"/>
      <c r="H4" s="115"/>
      <c r="I4" s="115"/>
      <c r="J4" s="115"/>
      <c r="K4" s="115"/>
      <c r="L4" s="115"/>
      <c r="M4" s="115"/>
      <c r="N4" s="116"/>
      <c r="O4" s="111">
        <f>Instellingen!B7</f>
        <v>1</v>
      </c>
      <c r="P4" s="112"/>
      <c r="Q4" s="112"/>
      <c r="R4" s="112"/>
      <c r="S4" s="112"/>
      <c r="T4" s="112"/>
      <c r="U4" s="112"/>
      <c r="V4" s="113"/>
      <c r="W4" s="160"/>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2"/>
      <c r="BC4" s="114"/>
      <c r="BD4" s="115"/>
      <c r="BE4" s="115"/>
      <c r="BF4" s="115"/>
      <c r="BG4" s="115"/>
      <c r="BH4" s="115"/>
      <c r="BI4" s="115"/>
      <c r="BJ4" s="115"/>
      <c r="BK4" s="116"/>
      <c r="BL4" s="23"/>
      <c r="BM4" s="85"/>
      <c r="BN4" s="167"/>
    </row>
    <row r="5" spans="1:66" ht="12.75">
      <c r="A5" s="114" t="s">
        <v>11</v>
      </c>
      <c r="B5" s="116"/>
      <c r="C5" s="136"/>
      <c r="D5" s="137"/>
      <c r="E5" s="138"/>
      <c r="F5" s="114" t="s">
        <v>12</v>
      </c>
      <c r="G5" s="115"/>
      <c r="H5" s="115"/>
      <c r="I5" s="115"/>
      <c r="J5" s="115"/>
      <c r="K5" s="115"/>
      <c r="L5" s="115"/>
      <c r="M5" s="115"/>
      <c r="N5" s="116"/>
      <c r="O5" s="111">
        <f>Instellingen!B5</f>
        <v>99</v>
      </c>
      <c r="P5" s="112"/>
      <c r="Q5" s="112"/>
      <c r="R5" s="112"/>
      <c r="S5" s="112"/>
      <c r="T5" s="112"/>
      <c r="U5" s="112"/>
      <c r="V5" s="113"/>
      <c r="W5" s="163"/>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5"/>
      <c r="BC5" s="114"/>
      <c r="BD5" s="115"/>
      <c r="BE5" s="115"/>
      <c r="BF5" s="115"/>
      <c r="BG5" s="115"/>
      <c r="BH5" s="115"/>
      <c r="BI5" s="115"/>
      <c r="BJ5" s="115"/>
      <c r="BK5" s="116"/>
      <c r="BL5" s="23"/>
      <c r="BM5" s="85"/>
      <c r="BN5" s="167"/>
    </row>
    <row r="6" spans="1:66" ht="12.75" customHeight="1">
      <c r="A6" s="152"/>
      <c r="B6" s="153"/>
      <c r="C6" s="153"/>
      <c r="D6" s="153"/>
      <c r="E6" s="154"/>
      <c r="F6" s="67" t="s">
        <v>14</v>
      </c>
      <c r="G6" s="121" t="str">
        <f>Instellingen!B36</f>
        <v>Brummen</v>
      </c>
      <c r="H6" s="122"/>
      <c r="I6" s="122"/>
      <c r="J6" s="122"/>
      <c r="K6" s="122"/>
      <c r="L6" s="122"/>
      <c r="M6" s="122"/>
      <c r="N6" s="123"/>
      <c r="O6" s="124">
        <f>Instellingen!B37</f>
        <v>0</v>
      </c>
      <c r="P6" s="125"/>
      <c r="Q6" s="125"/>
      <c r="R6" s="125"/>
      <c r="S6" s="125"/>
      <c r="T6" s="125"/>
      <c r="U6" s="125"/>
      <c r="V6" s="126"/>
      <c r="W6" s="127">
        <f>Instellingen!B38</f>
        <v>0</v>
      </c>
      <c r="X6" s="128"/>
      <c r="Y6" s="128"/>
      <c r="Z6" s="128"/>
      <c r="AA6" s="128"/>
      <c r="AB6" s="128"/>
      <c r="AC6" s="128"/>
      <c r="AD6" s="129"/>
      <c r="AE6" s="124">
        <f>Instellingen!B39</f>
        <v>0</v>
      </c>
      <c r="AF6" s="125"/>
      <c r="AG6" s="125"/>
      <c r="AH6" s="125"/>
      <c r="AI6" s="125"/>
      <c r="AJ6" s="125"/>
      <c r="AK6" s="125"/>
      <c r="AL6" s="126"/>
      <c r="AM6" s="127">
        <f>Instellingen!B40</f>
        <v>0</v>
      </c>
      <c r="AN6" s="128"/>
      <c r="AO6" s="128"/>
      <c r="AP6" s="128"/>
      <c r="AQ6" s="128"/>
      <c r="AR6" s="128"/>
      <c r="AS6" s="128"/>
      <c r="AT6" s="129"/>
      <c r="AU6" s="124">
        <f>Instellingen!B41</f>
        <v>0</v>
      </c>
      <c r="AV6" s="125"/>
      <c r="AW6" s="125"/>
      <c r="AX6" s="125"/>
      <c r="AY6" s="125"/>
      <c r="AZ6" s="125"/>
      <c r="BA6" s="125"/>
      <c r="BB6" s="126"/>
      <c r="BC6" s="114" t="s">
        <v>34</v>
      </c>
      <c r="BD6" s="115"/>
      <c r="BE6" s="115"/>
      <c r="BF6" s="115"/>
      <c r="BG6" s="115"/>
      <c r="BH6" s="116"/>
      <c r="BI6" s="101"/>
      <c r="BJ6" s="102"/>
      <c r="BK6" s="103"/>
      <c r="BL6" s="83"/>
      <c r="BM6" s="85"/>
      <c r="BN6" s="167"/>
    </row>
    <row r="7" spans="1:66" ht="12.75" customHeight="1">
      <c r="A7" s="155"/>
      <c r="B7" s="155"/>
      <c r="C7" s="155"/>
      <c r="D7" s="155"/>
      <c r="E7" s="156"/>
      <c r="F7" s="67" t="s">
        <v>15</v>
      </c>
      <c r="G7" s="130" t="str">
        <f>Instellingen!C36</f>
        <v>4 t/m 7 november 2021</v>
      </c>
      <c r="H7" s="122"/>
      <c r="I7" s="122"/>
      <c r="J7" s="122"/>
      <c r="K7" s="122"/>
      <c r="L7" s="122"/>
      <c r="M7" s="122"/>
      <c r="N7" s="123"/>
      <c r="O7" s="124" t="str">
        <f>Instellingen!C37</f>
        <v> </v>
      </c>
      <c r="P7" s="125"/>
      <c r="Q7" s="125"/>
      <c r="R7" s="125"/>
      <c r="S7" s="125"/>
      <c r="T7" s="125"/>
      <c r="U7" s="125"/>
      <c r="V7" s="126"/>
      <c r="W7" s="127" t="str">
        <f>Instellingen!C38</f>
        <v> </v>
      </c>
      <c r="X7" s="128"/>
      <c r="Y7" s="128"/>
      <c r="Z7" s="128"/>
      <c r="AA7" s="128"/>
      <c r="AB7" s="128"/>
      <c r="AC7" s="128"/>
      <c r="AD7" s="129"/>
      <c r="AE7" s="124" t="str">
        <f>Instellingen!C39</f>
        <v> </v>
      </c>
      <c r="AF7" s="125"/>
      <c r="AG7" s="125"/>
      <c r="AH7" s="125"/>
      <c r="AI7" s="125"/>
      <c r="AJ7" s="125"/>
      <c r="AK7" s="125"/>
      <c r="AL7" s="126"/>
      <c r="AM7" s="127" t="str">
        <f>Instellingen!C40</f>
        <v> </v>
      </c>
      <c r="AN7" s="128"/>
      <c r="AO7" s="128"/>
      <c r="AP7" s="128"/>
      <c r="AQ7" s="128"/>
      <c r="AR7" s="128"/>
      <c r="AS7" s="128"/>
      <c r="AT7" s="129"/>
      <c r="AU7" s="124" t="str">
        <f>Instellingen!C41</f>
        <v> </v>
      </c>
      <c r="AV7" s="125"/>
      <c r="AW7" s="125"/>
      <c r="AX7" s="125"/>
      <c r="AY7" s="125"/>
      <c r="AZ7" s="125"/>
      <c r="BA7" s="125"/>
      <c r="BB7" s="126"/>
      <c r="BC7" s="78" t="s">
        <v>71</v>
      </c>
      <c r="BD7" s="5" t="s">
        <v>71</v>
      </c>
      <c r="BE7" s="11" t="s">
        <v>69</v>
      </c>
      <c r="BF7" s="11" t="s">
        <v>69</v>
      </c>
      <c r="BG7" s="11" t="s">
        <v>69</v>
      </c>
      <c r="BH7" s="11" t="s">
        <v>69</v>
      </c>
      <c r="BI7" s="38" t="s">
        <v>70</v>
      </c>
      <c r="BJ7" s="36" t="s">
        <v>70</v>
      </c>
      <c r="BK7" s="13"/>
      <c r="BL7" s="5"/>
      <c r="BM7" s="86"/>
      <c r="BN7" s="168"/>
    </row>
    <row r="8" spans="1:66" ht="25.5" customHeight="1">
      <c r="A8" s="2" t="s">
        <v>19</v>
      </c>
      <c r="B8" s="2" t="s">
        <v>7</v>
      </c>
      <c r="C8" s="2" t="s">
        <v>0</v>
      </c>
      <c r="D8" s="2" t="s">
        <v>1</v>
      </c>
      <c r="E8" s="2" t="s">
        <v>101</v>
      </c>
      <c r="F8" s="67" t="s">
        <v>3</v>
      </c>
      <c r="G8" s="8" t="s">
        <v>96</v>
      </c>
      <c r="H8" s="8" t="s">
        <v>38</v>
      </c>
      <c r="I8" s="8" t="s">
        <v>36</v>
      </c>
      <c r="J8" s="8" t="s">
        <v>37</v>
      </c>
      <c r="K8" s="8" t="s">
        <v>73</v>
      </c>
      <c r="L8" s="8" t="s">
        <v>74</v>
      </c>
      <c r="M8" s="2" t="s">
        <v>5</v>
      </c>
      <c r="N8" s="67" t="s">
        <v>16</v>
      </c>
      <c r="O8" s="8" t="s">
        <v>96</v>
      </c>
      <c r="P8" s="8" t="s">
        <v>38</v>
      </c>
      <c r="Q8" s="8" t="s">
        <v>36</v>
      </c>
      <c r="R8" s="8" t="s">
        <v>39</v>
      </c>
      <c r="S8" s="8" t="s">
        <v>73</v>
      </c>
      <c r="T8" s="8" t="s">
        <v>74</v>
      </c>
      <c r="U8" s="2" t="s">
        <v>5</v>
      </c>
      <c r="V8" s="67" t="s">
        <v>16</v>
      </c>
      <c r="W8" s="8" t="s">
        <v>96</v>
      </c>
      <c r="X8" s="8" t="s">
        <v>38</v>
      </c>
      <c r="Y8" s="8" t="s">
        <v>40</v>
      </c>
      <c r="Z8" s="8" t="s">
        <v>39</v>
      </c>
      <c r="AA8" s="8" t="s">
        <v>73</v>
      </c>
      <c r="AB8" s="8" t="s">
        <v>74</v>
      </c>
      <c r="AC8" s="2" t="s">
        <v>5</v>
      </c>
      <c r="AD8" s="67" t="s">
        <v>16</v>
      </c>
      <c r="AE8" s="8" t="s">
        <v>96</v>
      </c>
      <c r="AF8" s="8" t="s">
        <v>38</v>
      </c>
      <c r="AG8" s="8" t="s">
        <v>36</v>
      </c>
      <c r="AH8" s="8" t="s">
        <v>39</v>
      </c>
      <c r="AI8" s="8" t="s">
        <v>73</v>
      </c>
      <c r="AJ8" s="8" t="s">
        <v>74</v>
      </c>
      <c r="AK8" s="2" t="s">
        <v>5</v>
      </c>
      <c r="AL8" s="67" t="s">
        <v>16</v>
      </c>
      <c r="AM8" s="8" t="s">
        <v>96</v>
      </c>
      <c r="AN8" s="8" t="s">
        <v>38</v>
      </c>
      <c r="AO8" s="8" t="s">
        <v>36</v>
      </c>
      <c r="AP8" s="8" t="s">
        <v>39</v>
      </c>
      <c r="AQ8" s="8" t="s">
        <v>73</v>
      </c>
      <c r="AR8" s="8" t="s">
        <v>74</v>
      </c>
      <c r="AS8" s="2" t="s">
        <v>5</v>
      </c>
      <c r="AT8" s="67" t="s">
        <v>16</v>
      </c>
      <c r="AU8" s="8" t="s">
        <v>96</v>
      </c>
      <c r="AV8" s="8" t="s">
        <v>38</v>
      </c>
      <c r="AW8" s="8" t="s">
        <v>36</v>
      </c>
      <c r="AX8" s="8" t="s">
        <v>39</v>
      </c>
      <c r="AY8" s="8" t="s">
        <v>73</v>
      </c>
      <c r="AZ8" s="8" t="s">
        <v>74</v>
      </c>
      <c r="BA8" s="2" t="s">
        <v>5</v>
      </c>
      <c r="BB8" s="2" t="s">
        <v>16</v>
      </c>
      <c r="BC8" s="79" t="s">
        <v>23</v>
      </c>
      <c r="BD8" s="35" t="s">
        <v>4</v>
      </c>
      <c r="BE8" s="37" t="s">
        <v>23</v>
      </c>
      <c r="BF8" s="37" t="s">
        <v>23</v>
      </c>
      <c r="BG8" s="35" t="s">
        <v>4</v>
      </c>
      <c r="BH8" s="35" t="s">
        <v>4</v>
      </c>
      <c r="BI8" s="35" t="s">
        <v>23</v>
      </c>
      <c r="BJ8" s="35" t="s">
        <v>4</v>
      </c>
      <c r="BK8" s="35" t="s">
        <v>17</v>
      </c>
      <c r="BL8" s="35" t="s">
        <v>18</v>
      </c>
      <c r="BM8" s="35"/>
      <c r="BN8" s="2" t="s">
        <v>6</v>
      </c>
    </row>
  </sheetData>
  <sheetProtection sheet="1" objects="1" scenarios="1"/>
  <mergeCells count="32">
    <mergeCell ref="A1:BN1"/>
    <mergeCell ref="A3:B3"/>
    <mergeCell ref="C3:E3"/>
    <mergeCell ref="F3:N3"/>
    <mergeCell ref="O3:V3"/>
    <mergeCell ref="W3:BB5"/>
    <mergeCell ref="BC3:BK3"/>
    <mergeCell ref="BN3:BN7"/>
    <mergeCell ref="A4:B4"/>
    <mergeCell ref="C4:E4"/>
    <mergeCell ref="F4:N4"/>
    <mergeCell ref="O4:V4"/>
    <mergeCell ref="BC4:BK4"/>
    <mergeCell ref="A5:B5"/>
    <mergeCell ref="C5:E5"/>
    <mergeCell ref="F5:N5"/>
    <mergeCell ref="O5:V5"/>
    <mergeCell ref="BC5:BK5"/>
    <mergeCell ref="A6:E7"/>
    <mergeCell ref="G6:N6"/>
    <mergeCell ref="O6:V6"/>
    <mergeCell ref="W6:AD6"/>
    <mergeCell ref="AE6:AL6"/>
    <mergeCell ref="AU6:BB6"/>
    <mergeCell ref="BC6:BH6"/>
    <mergeCell ref="G7:N7"/>
    <mergeCell ref="O7:V7"/>
    <mergeCell ref="W7:AD7"/>
    <mergeCell ref="AE7:AL7"/>
    <mergeCell ref="AM7:AT7"/>
    <mergeCell ref="AU7:BB7"/>
    <mergeCell ref="AM6:AT6"/>
  </mergeCells>
  <dataValidations count="14">
    <dataValidation operator="lessThanOrEqual" allowBlank="1" showInputMessage="1" showErrorMessage="1" error="De waarde is maximaal 200" sqref="AM1:AM2 AU1:AU2 AE1:AE2 AM8:AM65536 AE8:AE65536 AU8:AU65536"/>
    <dataValidation operator="lessThanOrEqual" allowBlank="1" showInputMessage="1" showErrorMessage="1" sqref="W1:W3 W8:W65536"/>
    <dataValidation type="whole" operator="lessThan" allowBlank="1" showInputMessage="1" showErrorMessage="1" sqref="O3">
      <formula1>99</formula1>
    </dataValidation>
    <dataValidation type="whole" operator="lessThanOrEqual" allowBlank="1" showInputMessage="1" showErrorMessage="1" sqref="O5">
      <formula1>999</formula1>
    </dataValidation>
    <dataValidation type="whole" operator="lessThanOrEqual" allowBlank="1" showInputMessage="1" showErrorMessage="1" error="De waarde is maximaal 200" sqref="AN2:AO2 AV2:AW2 AF2:AG2 AN8:AO65536 AF8:AG65536 AV8:AW65536">
      <formula1>340</formula1>
    </dataValidation>
    <dataValidation type="whole" operator="lessThan" allowBlank="1" showInputMessage="1" showErrorMessage="1" sqref="U2 U8:U65536">
      <formula1>999</formula1>
    </dataValidation>
    <dataValidation type="whole" operator="lessThanOrEqual" allowBlank="1" showInputMessage="1" showErrorMessage="1" sqref="X8:Z65536 X2:Z2 P2:Q2 P8:Q65536">
      <formula1>340</formula1>
    </dataValidation>
    <dataValidation type="whole" operator="lessThan" allowBlank="1" showInputMessage="1" showErrorMessage="1" sqref="BL6:BM6">
      <formula1>340</formula1>
    </dataValidation>
    <dataValidation type="whole" operator="lessThan" allowBlank="1" showInputMessage="1" showErrorMessage="1" sqref="BL5:BM5">
      <formula1>9</formula1>
    </dataValidation>
    <dataValidation type="whole" allowBlank="1" showInputMessage="1" showErrorMessage="1" sqref="BL4:BM4">
      <formula1>1</formula1>
      <formula2>2</formula2>
    </dataValidation>
    <dataValidation type="whole" allowBlank="1" showInputMessage="1" showErrorMessage="1" sqref="BL3:BM3 O4">
      <formula1>1</formula1>
      <formula2>4</formula2>
    </dataValidation>
    <dataValidation operator="lessThan" allowBlank="1" showInputMessage="1" showErrorMessage="1" error="De waarde is maximaal 500" sqref="R8:T8 AA8:AB8 AI8:AJ8 AQ8:AR8 AY8:AZ8 H8:L8"/>
    <dataValidation type="whole" operator="lessThan" allowBlank="1" showInputMessage="1" showErrorMessage="1" error="De waarde is maximaal 200" sqref="BB2 AL2 AT2 AL8:AL65536 AT8:AT65536 BB8:BB65536 V8:V65536 N8:N65536 AD8:AD65536">
      <formula1>200</formula1>
    </dataValidation>
    <dataValidation type="whole" operator="lessThan" allowBlank="1" showInputMessage="1" showErrorMessage="1" error="De waarde is maximaal 500" sqref="H9:L65536 R9:T65536 AP9:AR65536 AX9:AZ65536 AA9:AB65536 AH9:AJ65536">
      <formula1>500</formula1>
    </dataValidation>
  </dataValidations>
  <printOptions gridLines="1" headings="1"/>
  <pageMargins left="0.1968503937007874" right="0" top="0.984251968503937" bottom="0.984251968503937" header="0.5118110236220472" footer="0.5118110236220472"/>
  <pageSetup horizontalDpi="600" verticalDpi="600" orientation="landscape" paperSize="9" scale="8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Wim</dc:creator>
  <cp:keywords/>
  <dc:description/>
  <cp:lastModifiedBy>Egon Van Dongen</cp:lastModifiedBy>
  <cp:lastPrinted>2018-09-17T09:34:40Z</cp:lastPrinted>
  <dcterms:created xsi:type="dcterms:W3CDTF">2007-03-07T12:54:43Z</dcterms:created>
  <dcterms:modified xsi:type="dcterms:W3CDTF">2021-11-25T21:08:47Z</dcterms:modified>
  <cp:category/>
  <cp:version/>
  <cp:contentType/>
  <cp:contentStatus/>
</cp:coreProperties>
</file>