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5.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6.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7.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8.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9.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10.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drawings/drawing11.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12.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drawings/drawing13.xml" ContentType="application/vnd.openxmlformats-officedocument.drawing+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14.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15.xml" ContentType="application/vnd.openxmlformats-officedocument.drawing+xml"/>
  <Override PartName="/xl/ctrlProps/ctrlProp318.xml" ContentType="application/vnd.ms-excel.controlproperties+xml"/>
  <Override PartName="/xl/drawings/drawing16.xml" ContentType="application/vnd.openxmlformats-officedocument.drawing+xml"/>
  <Override PartName="/xl/ctrlProps/ctrlProp3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05" windowWidth="20730" windowHeight="11760" tabRatio="844"/>
  </bookViews>
  <sheets>
    <sheet name="Informatie" sheetId="162" r:id="rId1"/>
    <sheet name="BB" sheetId="217" r:id="rId2"/>
    <sheet name="B" sheetId="219" r:id="rId3"/>
    <sheet name="L1" sheetId="222" r:id="rId4"/>
    <sheet name="L2" sheetId="226" r:id="rId5"/>
    <sheet name="L1 - L2" sheetId="151" state="hidden" r:id="rId6"/>
    <sheet name="M1" sheetId="231" r:id="rId7"/>
    <sheet name="M2" sheetId="232" r:id="rId8"/>
    <sheet name="M1 - M2" sheetId="237" state="hidden" r:id="rId9"/>
    <sheet name="Z1" sheetId="233" r:id="rId10"/>
    <sheet name="Z2" sheetId="234" r:id="rId11"/>
    <sheet name="ZZL" sheetId="235" r:id="rId12"/>
    <sheet name="Z1 - Z2" sheetId="238" state="hidden" r:id="rId13"/>
    <sheet name="Kampioenen" sheetId="59" r:id="rId14"/>
    <sheet name="Diversen" sheetId="123" r:id="rId15"/>
    <sheet name="Instellingen" sheetId="79" r:id="rId16"/>
    <sheet name="Afvaardiging" sheetId="5" r:id="rId17"/>
  </sheets>
  <definedNames>
    <definedName name="_xlnm.Print_Titles" localSheetId="16">Afvaardiging!$3:$4</definedName>
    <definedName name="_xlnm.Print_Titles" localSheetId="14">Diversen!$8:$8</definedName>
    <definedName name="_xlnm.Print_Titles" localSheetId="13">Kampioenen!$4:$4</definedName>
    <definedName name="Dressuur" localSheetId="14">Diversen!#REF!</definedName>
    <definedName name="Dressuur_1" localSheetId="14">Diversen!#REF!</definedName>
    <definedName name="Dressuur_2" localSheetId="14">Diversen!#REF!</definedName>
    <definedName name="Dressuur_3" localSheetId="14">Diversen!#REF!</definedName>
    <definedName name="Dressuur_4" localSheetId="14">Diversen!#REF!</definedName>
    <definedName name="Dressuur_5" localSheetId="14">Diversen!#REF!</definedName>
    <definedName name="Dressuur_6" localSheetId="14">Diversen!#REF!</definedName>
    <definedName name="Dressuur_7" localSheetId="14">Diversen!#REF!</definedName>
    <definedName name="Dressuur_8" localSheetId="14">Diversen!#REF!</definedName>
    <definedName name="Dressuur_9" localSheetId="14">Diversen!#REF!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5" i="235" l="1"/>
  <c r="BE14" i="235"/>
  <c r="BE10" i="235"/>
  <c r="BE16" i="235"/>
  <c r="BE12" i="235"/>
  <c r="BE11" i="235"/>
  <c r="BE9" i="235"/>
  <c r="BE13" i="235"/>
  <c r="BC15" i="235"/>
  <c r="BI15" i="235" s="1"/>
  <c r="BC14" i="235"/>
  <c r="BI14" i="235" s="1"/>
  <c r="BC10" i="235"/>
  <c r="BI10" i="235" s="1"/>
  <c r="BC16" i="235"/>
  <c r="BI16" i="235" s="1"/>
  <c r="BC12" i="235"/>
  <c r="BI12" i="235" s="1"/>
  <c r="BC11" i="235"/>
  <c r="BI11" i="235" s="1"/>
  <c r="BC9" i="235"/>
  <c r="BI9" i="235" s="1"/>
  <c r="BC13" i="235"/>
  <c r="BI13" i="235" s="1"/>
  <c r="Z15" i="235"/>
  <c r="Z14" i="235"/>
  <c r="Z10" i="235"/>
  <c r="Z16" i="235"/>
  <c r="Z12" i="235"/>
  <c r="Z11" i="235"/>
  <c r="Z9" i="235"/>
  <c r="Z13" i="235"/>
  <c r="R15" i="235"/>
  <c r="R14" i="235"/>
  <c r="R10" i="235"/>
  <c r="R16" i="235"/>
  <c r="R12" i="235"/>
  <c r="R11" i="235"/>
  <c r="R9" i="235"/>
  <c r="R13" i="235"/>
  <c r="J15" i="235"/>
  <c r="BD15" i="235" s="1"/>
  <c r="BJ15" i="235" s="1"/>
  <c r="J14" i="235"/>
  <c r="BD14" i="235" s="1"/>
  <c r="BJ14" i="235" s="1"/>
  <c r="J10" i="235"/>
  <c r="BD10" i="235" s="1"/>
  <c r="BJ10" i="235" s="1"/>
  <c r="J16" i="235"/>
  <c r="BD16" i="235" s="1"/>
  <c r="BJ16" i="235" s="1"/>
  <c r="J12" i="235"/>
  <c r="BD12" i="235" s="1"/>
  <c r="BJ12" i="235" s="1"/>
  <c r="J11" i="235"/>
  <c r="BD11" i="235" s="1"/>
  <c r="BJ11" i="235" s="1"/>
  <c r="J9" i="235"/>
  <c r="BD9" i="235" s="1"/>
  <c r="BJ9" i="235" s="1"/>
  <c r="J13" i="235"/>
  <c r="BD13" i="235" s="1"/>
  <c r="BJ13" i="235" s="1"/>
  <c r="BE17" i="234"/>
  <c r="BE16" i="234"/>
  <c r="BE15" i="234"/>
  <c r="BE14" i="234"/>
  <c r="BE13" i="234"/>
  <c r="BE12" i="234"/>
  <c r="BE11" i="234"/>
  <c r="BE9" i="234"/>
  <c r="BE10" i="234"/>
  <c r="BC17" i="234"/>
  <c r="BC16" i="234"/>
  <c r="BC15" i="234"/>
  <c r="BC14" i="234"/>
  <c r="BC13" i="234"/>
  <c r="BI13" i="234" s="1"/>
  <c r="BC12" i="234"/>
  <c r="BC11" i="234"/>
  <c r="BI11" i="234" s="1"/>
  <c r="BC9" i="234"/>
  <c r="BC10" i="234"/>
  <c r="BI10" i="234" s="1"/>
  <c r="Z17" i="234"/>
  <c r="Z16" i="234"/>
  <c r="Z15" i="234"/>
  <c r="Z14" i="234"/>
  <c r="Z13" i="234"/>
  <c r="Z12" i="234"/>
  <c r="Z11" i="234"/>
  <c r="Z9" i="234"/>
  <c r="Z10" i="234"/>
  <c r="R17" i="234"/>
  <c r="R16" i="234"/>
  <c r="R15" i="234"/>
  <c r="R14" i="234"/>
  <c r="R13" i="234"/>
  <c r="R12" i="234"/>
  <c r="R11" i="234"/>
  <c r="R9" i="234"/>
  <c r="R10" i="234"/>
  <c r="J17" i="234"/>
  <c r="J16" i="234"/>
  <c r="J15" i="234"/>
  <c r="J14" i="234"/>
  <c r="J13" i="234"/>
  <c r="J12" i="234"/>
  <c r="J11" i="234"/>
  <c r="J9" i="234"/>
  <c r="J10" i="234"/>
  <c r="BE19" i="233"/>
  <c r="BE18" i="233"/>
  <c r="BE15" i="233"/>
  <c r="BE17" i="233"/>
  <c r="BE16" i="233"/>
  <c r="BE14" i="233"/>
  <c r="BE13" i="233"/>
  <c r="BE12" i="233"/>
  <c r="BE10" i="233"/>
  <c r="BE11" i="233"/>
  <c r="BE9" i="233"/>
  <c r="BC19" i="233"/>
  <c r="BC18" i="233"/>
  <c r="BI18" i="233" s="1"/>
  <c r="BC15" i="233"/>
  <c r="BC17" i="233"/>
  <c r="BC16" i="233"/>
  <c r="BC14" i="233"/>
  <c r="BI14" i="233" s="1"/>
  <c r="BC13" i="233"/>
  <c r="BI13" i="233" s="1"/>
  <c r="BC12" i="233"/>
  <c r="BI12" i="233" s="1"/>
  <c r="BC10" i="233"/>
  <c r="BI10" i="233" s="1"/>
  <c r="BC11" i="233"/>
  <c r="BI11" i="233" s="1"/>
  <c r="BC9" i="233"/>
  <c r="BI9" i="233" s="1"/>
  <c r="Z19" i="233"/>
  <c r="Z18" i="233"/>
  <c r="Z15" i="233"/>
  <c r="Z17" i="233"/>
  <c r="Z16" i="233"/>
  <c r="Z14" i="233"/>
  <c r="Z13" i="233"/>
  <c r="Z12" i="233"/>
  <c r="Z10" i="233"/>
  <c r="Z11" i="233"/>
  <c r="Z9" i="233"/>
  <c r="R19" i="233"/>
  <c r="R18" i="233"/>
  <c r="R15" i="233"/>
  <c r="R17" i="233"/>
  <c r="R16" i="233"/>
  <c r="R14" i="233"/>
  <c r="R13" i="233"/>
  <c r="R12" i="233"/>
  <c r="R10" i="233"/>
  <c r="R11" i="233"/>
  <c r="R9" i="233"/>
  <c r="J19" i="233"/>
  <c r="J18" i="233"/>
  <c r="BD18" i="233" s="1"/>
  <c r="BJ18" i="233" s="1"/>
  <c r="J15" i="233"/>
  <c r="BD15" i="233" s="1"/>
  <c r="BJ15" i="233" s="1"/>
  <c r="J17" i="233"/>
  <c r="J16" i="233"/>
  <c r="BD16" i="233" s="1"/>
  <c r="BJ16" i="233" s="1"/>
  <c r="J14" i="233"/>
  <c r="BD14" i="233" s="1"/>
  <c r="BJ14" i="233" s="1"/>
  <c r="J13" i="233"/>
  <c r="BD13" i="233" s="1"/>
  <c r="BJ13" i="233" s="1"/>
  <c r="J12" i="233"/>
  <c r="J10" i="233"/>
  <c r="BD10" i="233" s="1"/>
  <c r="BJ10" i="233" s="1"/>
  <c r="J11" i="233"/>
  <c r="BD11" i="233" s="1"/>
  <c r="BJ11" i="233" s="1"/>
  <c r="J9" i="233"/>
  <c r="BD9" i="233" s="1"/>
  <c r="BJ9" i="233" s="1"/>
  <c r="BE18" i="232"/>
  <c r="BE16" i="232"/>
  <c r="BE15" i="232"/>
  <c r="BE14" i="232"/>
  <c r="BE17" i="232"/>
  <c r="BE13" i="232"/>
  <c r="BE12" i="232"/>
  <c r="BE10" i="232"/>
  <c r="BE11" i="232"/>
  <c r="BE9" i="232"/>
  <c r="BC18" i="232"/>
  <c r="BI18" i="232" s="1"/>
  <c r="BC16" i="232"/>
  <c r="BI16" i="232" s="1"/>
  <c r="BC15" i="232"/>
  <c r="BI15" i="232" s="1"/>
  <c r="BC14" i="232"/>
  <c r="BI14" i="232" s="1"/>
  <c r="BC17" i="232"/>
  <c r="BI17" i="232" s="1"/>
  <c r="BC13" i="232"/>
  <c r="BI13" i="232" s="1"/>
  <c r="BC12" i="232"/>
  <c r="BI12" i="232" s="1"/>
  <c r="BC10" i="232"/>
  <c r="BI10" i="232" s="1"/>
  <c r="BC11" i="232"/>
  <c r="BI11" i="232" s="1"/>
  <c r="BC9" i="232"/>
  <c r="BI9" i="232" s="1"/>
  <c r="Z18" i="232"/>
  <c r="Z16" i="232"/>
  <c r="Z15" i="232"/>
  <c r="Z14" i="232"/>
  <c r="Z17" i="232"/>
  <c r="Z13" i="232"/>
  <c r="Z12" i="232"/>
  <c r="Z10" i="232"/>
  <c r="Z11" i="232"/>
  <c r="Z9" i="232"/>
  <c r="R18" i="232"/>
  <c r="R16" i="232"/>
  <c r="R15" i="232"/>
  <c r="R14" i="232"/>
  <c r="R17" i="232"/>
  <c r="R13" i="232"/>
  <c r="R12" i="232"/>
  <c r="R10" i="232"/>
  <c r="R11" i="232"/>
  <c r="R9" i="232"/>
  <c r="J18" i="232"/>
  <c r="BD18" i="232" s="1"/>
  <c r="BJ18" i="232" s="1"/>
  <c r="J16" i="232"/>
  <c r="BD16" i="232" s="1"/>
  <c r="BJ16" i="232" s="1"/>
  <c r="J15" i="232"/>
  <c r="BD15" i="232" s="1"/>
  <c r="BJ15" i="232" s="1"/>
  <c r="J14" i="232"/>
  <c r="J17" i="232"/>
  <c r="BD17" i="232" s="1"/>
  <c r="BJ17" i="232" s="1"/>
  <c r="J13" i="232"/>
  <c r="BD13" i="232" s="1"/>
  <c r="BJ13" i="232" s="1"/>
  <c r="J12" i="232"/>
  <c r="BD12" i="232" s="1"/>
  <c r="BJ12" i="232" s="1"/>
  <c r="J10" i="232"/>
  <c r="BD10" i="232" s="1"/>
  <c r="BJ10" i="232" s="1"/>
  <c r="J11" i="232"/>
  <c r="BD11" i="232" s="1"/>
  <c r="BJ11" i="232" s="1"/>
  <c r="J9" i="232"/>
  <c r="BD9" i="232" s="1"/>
  <c r="BJ9" i="232" s="1"/>
  <c r="BE19" i="231"/>
  <c r="BE18" i="231"/>
  <c r="BE17" i="231"/>
  <c r="BE15" i="231"/>
  <c r="BE14" i="231"/>
  <c r="BE16" i="231"/>
  <c r="BE10" i="231"/>
  <c r="BE9" i="231"/>
  <c r="BE13" i="231"/>
  <c r="BE12" i="231"/>
  <c r="BE11" i="231"/>
  <c r="BC19" i="231"/>
  <c r="BC18" i="231"/>
  <c r="BC17" i="231"/>
  <c r="BC15" i="231"/>
  <c r="BC14" i="231"/>
  <c r="BC16" i="231"/>
  <c r="BI16" i="231" s="1"/>
  <c r="BC10" i="231"/>
  <c r="BI10" i="231" s="1"/>
  <c r="BC9" i="231"/>
  <c r="BI9" i="231" s="1"/>
  <c r="BC13" i="231"/>
  <c r="BI13" i="231" s="1"/>
  <c r="BC12" i="231"/>
  <c r="BI12" i="231" s="1"/>
  <c r="BC11" i="231"/>
  <c r="BI11" i="231" s="1"/>
  <c r="Z19" i="231"/>
  <c r="Z18" i="231"/>
  <c r="Z17" i="231"/>
  <c r="Z15" i="231"/>
  <c r="Z14" i="231"/>
  <c r="Z16" i="231"/>
  <c r="Z10" i="231"/>
  <c r="Z9" i="231"/>
  <c r="Z13" i="231"/>
  <c r="Z12" i="231"/>
  <c r="Z11" i="231"/>
  <c r="R19" i="231"/>
  <c r="R18" i="231"/>
  <c r="R17" i="231"/>
  <c r="R15" i="231"/>
  <c r="R14" i="231"/>
  <c r="R16" i="231"/>
  <c r="R10" i="231"/>
  <c r="R9" i="231"/>
  <c r="R13" i="231"/>
  <c r="R12" i="231"/>
  <c r="R11" i="231"/>
  <c r="J19" i="231"/>
  <c r="BD19" i="231" s="1"/>
  <c r="BJ19" i="231" s="1"/>
  <c r="J18" i="231"/>
  <c r="BD18" i="231" s="1"/>
  <c r="BJ18" i="231" s="1"/>
  <c r="J17" i="231"/>
  <c r="J15" i="231"/>
  <c r="J14" i="231"/>
  <c r="BD14" i="231" s="1"/>
  <c r="BJ14" i="231" s="1"/>
  <c r="J16" i="231"/>
  <c r="BD16" i="231" s="1"/>
  <c r="BJ16" i="231" s="1"/>
  <c r="J10" i="231"/>
  <c r="BD10" i="231" s="1"/>
  <c r="BJ10" i="231" s="1"/>
  <c r="J9" i="231"/>
  <c r="J13" i="231"/>
  <c r="BD13" i="231" s="1"/>
  <c r="BJ13" i="231" s="1"/>
  <c r="J12" i="231"/>
  <c r="BD12" i="231" s="1"/>
  <c r="BJ12" i="231" s="1"/>
  <c r="J11" i="231"/>
  <c r="BD11" i="231" s="1"/>
  <c r="BJ11" i="231" s="1"/>
  <c r="BE27" i="226"/>
  <c r="BE26" i="226"/>
  <c r="BE24" i="226"/>
  <c r="BE23" i="226"/>
  <c r="BE22" i="226"/>
  <c r="BE21" i="226"/>
  <c r="BE25" i="226"/>
  <c r="BE20" i="226"/>
  <c r="BE19" i="226"/>
  <c r="BE10" i="226"/>
  <c r="BE18" i="226"/>
  <c r="BE16" i="226"/>
  <c r="BE17" i="226"/>
  <c r="BE13" i="226"/>
  <c r="BE12" i="226"/>
  <c r="BE14" i="226"/>
  <c r="BE9" i="226"/>
  <c r="BE15" i="226"/>
  <c r="BE11" i="226"/>
  <c r="BC27" i="226"/>
  <c r="BC26" i="226"/>
  <c r="BC24" i="226"/>
  <c r="BC23" i="226"/>
  <c r="BC22" i="226"/>
  <c r="BC21" i="226"/>
  <c r="BC25" i="226"/>
  <c r="BC20" i="226"/>
  <c r="BI20" i="226" s="1"/>
  <c r="BC19" i="226"/>
  <c r="BC10" i="226"/>
  <c r="BI10" i="226" s="1"/>
  <c r="BC18" i="226"/>
  <c r="BI18" i="226" s="1"/>
  <c r="BC16" i="226"/>
  <c r="BI16" i="226" s="1"/>
  <c r="BC17" i="226"/>
  <c r="BC13" i="226"/>
  <c r="BI13" i="226" s="1"/>
  <c r="BC12" i="226"/>
  <c r="BI12" i="226" s="1"/>
  <c r="BC14" i="226"/>
  <c r="BI14" i="226" s="1"/>
  <c r="BC9" i="226"/>
  <c r="BC15" i="226"/>
  <c r="BI15" i="226" s="1"/>
  <c r="BC11" i="226"/>
  <c r="BI11" i="226" s="1"/>
  <c r="Z27" i="226"/>
  <c r="Z26" i="226"/>
  <c r="Z24" i="226"/>
  <c r="Z23" i="226"/>
  <c r="Z22" i="226"/>
  <c r="Z21" i="226"/>
  <c r="Z25" i="226"/>
  <c r="Z20" i="226"/>
  <c r="Z19" i="226"/>
  <c r="Z10" i="226"/>
  <c r="Z18" i="226"/>
  <c r="Z16" i="226"/>
  <c r="Z17" i="226"/>
  <c r="Z13" i="226"/>
  <c r="Z12" i="226"/>
  <c r="Z14" i="226"/>
  <c r="Z9" i="226"/>
  <c r="Z15" i="226"/>
  <c r="Z11" i="226"/>
  <c r="R27" i="226"/>
  <c r="R26" i="226"/>
  <c r="R24" i="226"/>
  <c r="R23" i="226"/>
  <c r="R22" i="226"/>
  <c r="R21" i="226"/>
  <c r="R25" i="226"/>
  <c r="R20" i="226"/>
  <c r="R19" i="226"/>
  <c r="R10" i="226"/>
  <c r="R18" i="226"/>
  <c r="R16" i="226"/>
  <c r="R17" i="226"/>
  <c r="R13" i="226"/>
  <c r="R12" i="226"/>
  <c r="R14" i="226"/>
  <c r="R9" i="226"/>
  <c r="R15" i="226"/>
  <c r="R11" i="226"/>
  <c r="J27" i="226"/>
  <c r="J26" i="226"/>
  <c r="BD26" i="226" s="1"/>
  <c r="BJ26" i="226" s="1"/>
  <c r="J24" i="226"/>
  <c r="J23" i="226"/>
  <c r="J22" i="226"/>
  <c r="J21" i="226"/>
  <c r="BD21" i="226" s="1"/>
  <c r="BJ21" i="226" s="1"/>
  <c r="J25" i="226"/>
  <c r="J20" i="226"/>
  <c r="J19" i="226"/>
  <c r="J10" i="226"/>
  <c r="BD10" i="226" s="1"/>
  <c r="BJ10" i="226" s="1"/>
  <c r="J18" i="226"/>
  <c r="J16" i="226"/>
  <c r="J17" i="226"/>
  <c r="J13" i="226"/>
  <c r="BD13" i="226" s="1"/>
  <c r="BJ13" i="226" s="1"/>
  <c r="J12" i="226"/>
  <c r="J14" i="226"/>
  <c r="J9" i="226"/>
  <c r="J15" i="226"/>
  <c r="BD15" i="226" s="1"/>
  <c r="BJ15" i="226" s="1"/>
  <c r="J11" i="226"/>
  <c r="BE29" i="222"/>
  <c r="BE28" i="222"/>
  <c r="BE27" i="222"/>
  <c r="BE26" i="222"/>
  <c r="BE25" i="222"/>
  <c r="BE24" i="222"/>
  <c r="BE23" i="222"/>
  <c r="BE19" i="222"/>
  <c r="BE17" i="222"/>
  <c r="BE18" i="222"/>
  <c r="BE21" i="222"/>
  <c r="BE16" i="222"/>
  <c r="BE15" i="222"/>
  <c r="BE11" i="222"/>
  <c r="BE22" i="222"/>
  <c r="BE14" i="222"/>
  <c r="BE20" i="222"/>
  <c r="BE13" i="222"/>
  <c r="BE12" i="222"/>
  <c r="BE10" i="222"/>
  <c r="BE9" i="222"/>
  <c r="BC29" i="222"/>
  <c r="BC28" i="222"/>
  <c r="BC27" i="222"/>
  <c r="BC26" i="222"/>
  <c r="BC25" i="222"/>
  <c r="BC24" i="222"/>
  <c r="BC23" i="222"/>
  <c r="BC19" i="222"/>
  <c r="BI19" i="222" s="1"/>
  <c r="BC17" i="222"/>
  <c r="BC18" i="222"/>
  <c r="BI18" i="222" s="1"/>
  <c r="BC21" i="222"/>
  <c r="BC16" i="222"/>
  <c r="BI16" i="222" s="1"/>
  <c r="BC15" i="222"/>
  <c r="BC11" i="222"/>
  <c r="BI11" i="222" s="1"/>
  <c r="BC22" i="222"/>
  <c r="BC14" i="222"/>
  <c r="BI14" i="222" s="1"/>
  <c r="BC20" i="222"/>
  <c r="BC13" i="222"/>
  <c r="BI13" i="222" s="1"/>
  <c r="BC12" i="222"/>
  <c r="BC10" i="222"/>
  <c r="BI10" i="222" s="1"/>
  <c r="BC9" i="222"/>
  <c r="Z29" i="222"/>
  <c r="Z28" i="222"/>
  <c r="Z27" i="222"/>
  <c r="Z26" i="222"/>
  <c r="Z25" i="222"/>
  <c r="Z24" i="222"/>
  <c r="Z23" i="222"/>
  <c r="Z19" i="222"/>
  <c r="Z17" i="222"/>
  <c r="Z18" i="222"/>
  <c r="Z21" i="222"/>
  <c r="Z16" i="222"/>
  <c r="Z15" i="222"/>
  <c r="Z11" i="222"/>
  <c r="Z22" i="222"/>
  <c r="Z14" i="222"/>
  <c r="Z20" i="222"/>
  <c r="Z13" i="222"/>
  <c r="Z12" i="222"/>
  <c r="Z10" i="222"/>
  <c r="Z9" i="222"/>
  <c r="R29" i="222"/>
  <c r="R28" i="222"/>
  <c r="R27" i="222"/>
  <c r="R26" i="222"/>
  <c r="R25" i="222"/>
  <c r="R24" i="222"/>
  <c r="R23" i="222"/>
  <c r="R19" i="222"/>
  <c r="R17" i="222"/>
  <c r="R18" i="222"/>
  <c r="R21" i="222"/>
  <c r="R16" i="222"/>
  <c r="R15" i="222"/>
  <c r="R11" i="222"/>
  <c r="R22" i="222"/>
  <c r="R14" i="222"/>
  <c r="R20" i="222"/>
  <c r="R13" i="222"/>
  <c r="R12" i="222"/>
  <c r="R10" i="222"/>
  <c r="R9" i="222"/>
  <c r="J29" i="222"/>
  <c r="BD29" i="222" s="1"/>
  <c r="BJ29" i="222" s="1"/>
  <c r="J28" i="222"/>
  <c r="J27" i="222"/>
  <c r="BD27" i="222" s="1"/>
  <c r="BJ27" i="222" s="1"/>
  <c r="J26" i="222"/>
  <c r="J25" i="222"/>
  <c r="BD25" i="222" s="1"/>
  <c r="BJ25" i="222" s="1"/>
  <c r="J24" i="222"/>
  <c r="J23" i="222"/>
  <c r="BD23" i="222" s="1"/>
  <c r="BJ23" i="222" s="1"/>
  <c r="J19" i="222"/>
  <c r="J17" i="222"/>
  <c r="BD17" i="222" s="1"/>
  <c r="BJ17" i="222" s="1"/>
  <c r="J18" i="222"/>
  <c r="J21" i="222"/>
  <c r="BD21" i="222" s="1"/>
  <c r="BJ21" i="222" s="1"/>
  <c r="J16" i="222"/>
  <c r="J15" i="222"/>
  <c r="BD15" i="222" s="1"/>
  <c r="BJ15" i="222" s="1"/>
  <c r="J11" i="222"/>
  <c r="J22" i="222"/>
  <c r="BD22" i="222" s="1"/>
  <c r="BJ22" i="222" s="1"/>
  <c r="J14" i="222"/>
  <c r="J20" i="222"/>
  <c r="BD20" i="222" s="1"/>
  <c r="BJ20" i="222" s="1"/>
  <c r="J13" i="222"/>
  <c r="J12" i="222"/>
  <c r="BD12" i="222" s="1"/>
  <c r="BJ12" i="222" s="1"/>
  <c r="J10" i="222"/>
  <c r="J9" i="222"/>
  <c r="BD9" i="222" s="1"/>
  <c r="BJ9" i="222" s="1"/>
  <c r="BE31" i="219"/>
  <c r="BE29" i="219"/>
  <c r="BE28" i="219"/>
  <c r="BE25" i="219"/>
  <c r="BE30" i="219"/>
  <c r="BE16" i="219"/>
  <c r="BE27" i="219"/>
  <c r="BE24" i="219"/>
  <c r="BE20" i="219"/>
  <c r="BE26" i="219"/>
  <c r="BE17" i="219"/>
  <c r="BE15" i="219"/>
  <c r="BE21" i="219"/>
  <c r="BE23" i="219"/>
  <c r="BE13" i="219"/>
  <c r="BE19" i="219"/>
  <c r="BE22" i="219"/>
  <c r="BE18" i="219"/>
  <c r="BE14" i="219"/>
  <c r="BE10" i="219"/>
  <c r="BE12" i="219"/>
  <c r="BE11" i="219"/>
  <c r="BE9" i="219"/>
  <c r="BC31" i="219"/>
  <c r="BC29" i="219"/>
  <c r="BC28" i="219"/>
  <c r="BC25" i="219"/>
  <c r="BC30" i="219"/>
  <c r="BC16" i="219"/>
  <c r="BI16" i="219" s="1"/>
  <c r="BC27" i="219"/>
  <c r="BC24" i="219"/>
  <c r="BC20" i="219"/>
  <c r="BC26" i="219"/>
  <c r="BI26" i="219" s="1"/>
  <c r="BC17" i="219"/>
  <c r="BC15" i="219"/>
  <c r="BC21" i="219"/>
  <c r="BC23" i="219"/>
  <c r="BI23" i="219" s="1"/>
  <c r="BC13" i="219"/>
  <c r="BC19" i="219"/>
  <c r="BC22" i="219"/>
  <c r="BC18" i="219"/>
  <c r="BI18" i="219" s="1"/>
  <c r="BC14" i="219"/>
  <c r="BC10" i="219"/>
  <c r="BC12" i="219"/>
  <c r="BC11" i="219"/>
  <c r="BI11" i="219" s="1"/>
  <c r="BC9" i="219"/>
  <c r="Z31" i="219"/>
  <c r="Z29" i="219"/>
  <c r="Z28" i="219"/>
  <c r="Z25" i="219"/>
  <c r="Z30" i="219"/>
  <c r="Z16" i="219"/>
  <c r="Z27" i="219"/>
  <c r="Z24" i="219"/>
  <c r="Z20" i="219"/>
  <c r="Z26" i="219"/>
  <c r="Z17" i="219"/>
  <c r="Z15" i="219"/>
  <c r="Z21" i="219"/>
  <c r="Z23" i="219"/>
  <c r="Z13" i="219"/>
  <c r="Z19" i="219"/>
  <c r="Z22" i="219"/>
  <c r="Z18" i="219"/>
  <c r="Z14" i="219"/>
  <c r="Z10" i="219"/>
  <c r="Z12" i="219"/>
  <c r="Z11" i="219"/>
  <c r="Z9" i="219"/>
  <c r="R31" i="219"/>
  <c r="R29" i="219"/>
  <c r="R28" i="219"/>
  <c r="R25" i="219"/>
  <c r="R30" i="219"/>
  <c r="R16" i="219"/>
  <c r="R27" i="219"/>
  <c r="R24" i="219"/>
  <c r="R20" i="219"/>
  <c r="R26" i="219"/>
  <c r="R17" i="219"/>
  <c r="R15" i="219"/>
  <c r="R21" i="219"/>
  <c r="R23" i="219"/>
  <c r="R13" i="219"/>
  <c r="R19" i="219"/>
  <c r="R22" i="219"/>
  <c r="R18" i="219"/>
  <c r="R14" i="219"/>
  <c r="R10" i="219"/>
  <c r="R12" i="219"/>
  <c r="R11" i="219"/>
  <c r="R9" i="219"/>
  <c r="J31" i="219"/>
  <c r="J29" i="219"/>
  <c r="J28" i="219"/>
  <c r="J25" i="219"/>
  <c r="J30" i="219"/>
  <c r="BD30" i="219" s="1"/>
  <c r="BJ30" i="219" s="1"/>
  <c r="J16" i="219"/>
  <c r="J27" i="219"/>
  <c r="J24" i="219"/>
  <c r="J20" i="219"/>
  <c r="BD20" i="219" s="1"/>
  <c r="BJ20" i="219" s="1"/>
  <c r="J26" i="219"/>
  <c r="J17" i="219"/>
  <c r="J15" i="219"/>
  <c r="J21" i="219"/>
  <c r="BD21" i="219" s="1"/>
  <c r="BJ21" i="219" s="1"/>
  <c r="J23" i="219"/>
  <c r="J13" i="219"/>
  <c r="J19" i="219"/>
  <c r="J22" i="219"/>
  <c r="BD22" i="219" s="1"/>
  <c r="BJ22" i="219" s="1"/>
  <c r="J18" i="219"/>
  <c r="J14" i="219"/>
  <c r="J10" i="219"/>
  <c r="J12" i="219"/>
  <c r="BD12" i="219" s="1"/>
  <c r="BJ12" i="219" s="1"/>
  <c r="J11" i="219"/>
  <c r="J9" i="219"/>
  <c r="BD12" i="234" l="1"/>
  <c r="BJ12" i="234" s="1"/>
  <c r="BD16" i="234"/>
  <c r="BJ16" i="234" s="1"/>
  <c r="BD10" i="234"/>
  <c r="BJ10" i="234" s="1"/>
  <c r="BD13" i="234"/>
  <c r="BJ13" i="234" s="1"/>
  <c r="BD17" i="234"/>
  <c r="BJ17" i="234" s="1"/>
  <c r="BI9" i="234"/>
  <c r="BI14" i="234"/>
  <c r="BD9" i="234"/>
  <c r="BJ9" i="234" s="1"/>
  <c r="BD14" i="234"/>
  <c r="BJ14" i="234" s="1"/>
  <c r="BD11" i="234"/>
  <c r="BJ11" i="234" s="1"/>
  <c r="BD15" i="234"/>
  <c r="BJ15" i="234" s="1"/>
  <c r="BI12" i="234"/>
  <c r="BI17" i="234"/>
  <c r="BI16" i="234"/>
  <c r="BI15" i="234"/>
  <c r="BD19" i="233"/>
  <c r="BJ19" i="233" s="1"/>
  <c r="BD12" i="233"/>
  <c r="BJ12" i="233" s="1"/>
  <c r="BD17" i="233"/>
  <c r="BJ17" i="233" s="1"/>
  <c r="BI19" i="233"/>
  <c r="BI15" i="233"/>
  <c r="BI17" i="233"/>
  <c r="BI16" i="233"/>
  <c r="BD14" i="232"/>
  <c r="BJ14" i="232" s="1"/>
  <c r="BD9" i="231"/>
  <c r="BJ9" i="231" s="1"/>
  <c r="BD15" i="231"/>
  <c r="BJ15" i="231" s="1"/>
  <c r="BD17" i="231"/>
  <c r="BJ17" i="231" s="1"/>
  <c r="BI14" i="231"/>
  <c r="BI19" i="231"/>
  <c r="BI18" i="231"/>
  <c r="BI17" i="231"/>
  <c r="BI15" i="231"/>
  <c r="BD19" i="226"/>
  <c r="BJ19" i="226" s="1"/>
  <c r="BD14" i="226"/>
  <c r="BJ14" i="226" s="1"/>
  <c r="BD16" i="226"/>
  <c r="BJ16" i="226" s="1"/>
  <c r="BD20" i="226"/>
  <c r="BJ20" i="226" s="1"/>
  <c r="BI9" i="226"/>
  <c r="BI17" i="226"/>
  <c r="BI19" i="226"/>
  <c r="BD9" i="226"/>
  <c r="BJ9" i="226" s="1"/>
  <c r="BD17" i="226"/>
  <c r="BJ17" i="226" s="1"/>
  <c r="BD27" i="226"/>
  <c r="BJ27" i="226" s="1"/>
  <c r="BD11" i="226"/>
  <c r="BJ11" i="226" s="1"/>
  <c r="BD12" i="226"/>
  <c r="BJ12" i="226" s="1"/>
  <c r="BD18" i="226"/>
  <c r="BJ18" i="226" s="1"/>
  <c r="BD25" i="226"/>
  <c r="BJ25" i="226" s="1"/>
  <c r="BD24" i="226"/>
  <c r="BJ24" i="226" s="1"/>
  <c r="BD22" i="226"/>
  <c r="BJ22" i="226" s="1"/>
  <c r="BD23" i="226"/>
  <c r="BJ23" i="226" s="1"/>
  <c r="BI27" i="226"/>
  <c r="BI26" i="226"/>
  <c r="BI24" i="226"/>
  <c r="BI23" i="226"/>
  <c r="BI22" i="226"/>
  <c r="BI21" i="226"/>
  <c r="BI25" i="226"/>
  <c r="BI12" i="222"/>
  <c r="BI27" i="222"/>
  <c r="BI9" i="222"/>
  <c r="BI20" i="222"/>
  <c r="BI15" i="222"/>
  <c r="BI17" i="222"/>
  <c r="BD10" i="222"/>
  <c r="BJ10" i="222" s="1"/>
  <c r="BD14" i="222"/>
  <c r="BJ14" i="222" s="1"/>
  <c r="BD16" i="222"/>
  <c r="BJ16" i="222" s="1"/>
  <c r="BD19" i="222"/>
  <c r="BJ19" i="222" s="1"/>
  <c r="BD26" i="222"/>
  <c r="BJ26" i="222" s="1"/>
  <c r="BD13" i="222"/>
  <c r="BJ13" i="222" s="1"/>
  <c r="BD11" i="222"/>
  <c r="BJ11" i="222" s="1"/>
  <c r="BD18" i="222"/>
  <c r="BJ18" i="222" s="1"/>
  <c r="BD24" i="222"/>
  <c r="BJ24" i="222" s="1"/>
  <c r="BD28" i="222"/>
  <c r="BJ28" i="222" s="1"/>
  <c r="BI29" i="222"/>
  <c r="BI28" i="222"/>
  <c r="BI26" i="222"/>
  <c r="BI25" i="222"/>
  <c r="BI24" i="222"/>
  <c r="BI23" i="222"/>
  <c r="BI21" i="222"/>
  <c r="BI22" i="222"/>
  <c r="BD10" i="219"/>
  <c r="BJ10" i="219" s="1"/>
  <c r="BD19" i="219"/>
  <c r="BJ19" i="219" s="1"/>
  <c r="BD15" i="219"/>
  <c r="BJ15" i="219" s="1"/>
  <c r="BD24" i="219"/>
  <c r="BJ24" i="219" s="1"/>
  <c r="BD25" i="219"/>
  <c r="BJ25" i="219" s="1"/>
  <c r="BI12" i="219"/>
  <c r="BI22" i="219"/>
  <c r="BI21" i="219"/>
  <c r="BI20" i="219"/>
  <c r="BI9" i="219"/>
  <c r="BI14" i="219"/>
  <c r="BI13" i="219"/>
  <c r="BI17" i="219"/>
  <c r="BI27" i="219"/>
  <c r="BD31" i="219"/>
  <c r="BJ31" i="219" s="1"/>
  <c r="BD9" i="219"/>
  <c r="BJ9" i="219" s="1"/>
  <c r="BD14" i="219"/>
  <c r="BJ14" i="219" s="1"/>
  <c r="BD13" i="219"/>
  <c r="BJ13" i="219" s="1"/>
  <c r="BD17" i="219"/>
  <c r="BJ17" i="219" s="1"/>
  <c r="BD27" i="219"/>
  <c r="BJ27" i="219" s="1"/>
  <c r="BD28" i="219"/>
  <c r="BJ28" i="219" s="1"/>
  <c r="BI10" i="219"/>
  <c r="BI19" i="219"/>
  <c r="BI15" i="219"/>
  <c r="BI24" i="219"/>
  <c r="BI25" i="219"/>
  <c r="BD11" i="219"/>
  <c r="BJ11" i="219" s="1"/>
  <c r="BD18" i="219"/>
  <c r="BJ18" i="219" s="1"/>
  <c r="BD23" i="219"/>
  <c r="BJ23" i="219" s="1"/>
  <c r="BD26" i="219"/>
  <c r="BJ26" i="219" s="1"/>
  <c r="BD16" i="219"/>
  <c r="BJ16" i="219" s="1"/>
  <c r="BD29" i="219"/>
  <c r="BJ29" i="219" s="1"/>
  <c r="BI31" i="219"/>
  <c r="BI29" i="219"/>
  <c r="BI28" i="219"/>
  <c r="BI30" i="219"/>
  <c r="J4" i="5" l="1"/>
  <c r="I4" i="5"/>
  <c r="AU7" i="238" l="1"/>
  <c r="AM7" i="238"/>
  <c r="AE7" i="238"/>
  <c r="W7" i="238"/>
  <c r="O7" i="238"/>
  <c r="G7" i="238"/>
  <c r="AU6" i="238"/>
  <c r="AM6" i="238"/>
  <c r="AE6" i="238"/>
  <c r="W6" i="238"/>
  <c r="O6" i="238"/>
  <c r="G6" i="238"/>
  <c r="O5" i="238"/>
  <c r="O4" i="238"/>
  <c r="BE2" i="238" s="1"/>
  <c r="BL3" i="238"/>
  <c r="C3" i="238"/>
  <c r="BC2" i="238"/>
  <c r="AX2" i="238"/>
  <c r="AP2" i="238"/>
  <c r="AH2" i="238"/>
  <c r="Z2" i="238"/>
  <c r="R2" i="238"/>
  <c r="J2" i="238"/>
  <c r="D2" i="238"/>
  <c r="AU7" i="237"/>
  <c r="AM7" i="237"/>
  <c r="AE7" i="237"/>
  <c r="W7" i="237"/>
  <c r="O7" i="237"/>
  <c r="G7" i="237"/>
  <c r="AU6" i="237"/>
  <c r="AM6" i="237"/>
  <c r="AE6" i="237"/>
  <c r="W6" i="237"/>
  <c r="O6" i="237"/>
  <c r="G6" i="237"/>
  <c r="O5" i="237"/>
  <c r="O4" i="237"/>
  <c r="BE2" i="237" s="1"/>
  <c r="BL3" i="237"/>
  <c r="C3" i="237"/>
  <c r="BC2" i="237"/>
  <c r="AX2" i="237"/>
  <c r="AP2" i="237"/>
  <c r="AH2" i="237"/>
  <c r="Z2" i="237"/>
  <c r="R2" i="237"/>
  <c r="BD2" i="237" s="1"/>
  <c r="BJ2" i="237" s="1"/>
  <c r="J2" i="237"/>
  <c r="D2" i="237"/>
  <c r="BD2" i="238" l="1"/>
  <c r="BJ2" i="238" s="1"/>
  <c r="BF2" i="237"/>
  <c r="BI2" i="237" s="1"/>
  <c r="BF2" i="238"/>
  <c r="BI2" i="238" s="1"/>
  <c r="AU7" i="235"/>
  <c r="AM7" i="235"/>
  <c r="AE7" i="235"/>
  <c r="W7" i="235"/>
  <c r="O7" i="235"/>
  <c r="G7" i="235"/>
  <c r="AU6" i="235"/>
  <c r="AM6" i="235"/>
  <c r="AE6" i="235"/>
  <c r="W6" i="235"/>
  <c r="O6" i="235"/>
  <c r="G6" i="235"/>
  <c r="O5" i="235"/>
  <c r="O4" i="235"/>
  <c r="BL3" i="235"/>
  <c r="C3" i="235"/>
  <c r="BC2" i="235"/>
  <c r="AX2" i="235"/>
  <c r="AP2" i="235"/>
  <c r="AH2" i="235"/>
  <c r="Z2" i="235"/>
  <c r="R2" i="235"/>
  <c r="J2" i="235"/>
  <c r="D2" i="235"/>
  <c r="AU7" i="234"/>
  <c r="AM7" i="234"/>
  <c r="AE7" i="234"/>
  <c r="W7" i="234"/>
  <c r="O7" i="234"/>
  <c r="G7" i="234"/>
  <c r="AU6" i="234"/>
  <c r="AM6" i="234"/>
  <c r="AE6" i="234"/>
  <c r="W6" i="234"/>
  <c r="O6" i="234"/>
  <c r="G6" i="234"/>
  <c r="O5" i="234"/>
  <c r="O4" i="234"/>
  <c r="BF2" i="234" s="1"/>
  <c r="BL3" i="234"/>
  <c r="C3" i="234"/>
  <c r="BC2" i="234"/>
  <c r="AX2" i="234"/>
  <c r="AP2" i="234"/>
  <c r="AH2" i="234"/>
  <c r="Z2" i="234"/>
  <c r="R2" i="234"/>
  <c r="J2" i="234"/>
  <c r="D2" i="234"/>
  <c r="AU7" i="233"/>
  <c r="AM7" i="233"/>
  <c r="AE7" i="233"/>
  <c r="W7" i="233"/>
  <c r="O7" i="233"/>
  <c r="G7" i="233"/>
  <c r="AU6" i="233"/>
  <c r="AM6" i="233"/>
  <c r="AE6" i="233"/>
  <c r="W6" i="233"/>
  <c r="O6" i="233"/>
  <c r="G6" i="233"/>
  <c r="O5" i="233"/>
  <c r="O4" i="233"/>
  <c r="BE2" i="233" s="1"/>
  <c r="BL3" i="233"/>
  <c r="C3" i="233"/>
  <c r="BC2" i="233"/>
  <c r="AX2" i="233"/>
  <c r="AP2" i="233"/>
  <c r="AH2" i="233"/>
  <c r="Z2" i="233"/>
  <c r="R2" i="233"/>
  <c r="J2" i="233"/>
  <c r="D2" i="233"/>
  <c r="AU7" i="232"/>
  <c r="AM7" i="232"/>
  <c r="AE7" i="232"/>
  <c r="W7" i="232"/>
  <c r="O7" i="232"/>
  <c r="G7" i="232"/>
  <c r="AU6" i="232"/>
  <c r="AM6" i="232"/>
  <c r="AE6" i="232"/>
  <c r="W6" i="232"/>
  <c r="O6" i="232"/>
  <c r="G6" i="232"/>
  <c r="O5" i="232"/>
  <c r="O4" i="232"/>
  <c r="BE2" i="232" s="1"/>
  <c r="BL3" i="232"/>
  <c r="C3" i="232"/>
  <c r="BC2" i="232"/>
  <c r="AX2" i="232"/>
  <c r="AP2" i="232"/>
  <c r="AH2" i="232"/>
  <c r="Z2" i="232"/>
  <c r="R2" i="232"/>
  <c r="J2" i="232"/>
  <c r="D2" i="232"/>
  <c r="AU7" i="231"/>
  <c r="AM7" i="231"/>
  <c r="AE7" i="231"/>
  <c r="W7" i="231"/>
  <c r="O7" i="231"/>
  <c r="G7" i="231"/>
  <c r="AU6" i="231"/>
  <c r="AM6" i="231"/>
  <c r="AE6" i="231"/>
  <c r="W6" i="231"/>
  <c r="O6" i="231"/>
  <c r="G6" i="231"/>
  <c r="O5" i="231"/>
  <c r="O4" i="231"/>
  <c r="BF2" i="231" s="1"/>
  <c r="BL3" i="231"/>
  <c r="C3" i="231"/>
  <c r="BC2" i="231"/>
  <c r="AX2" i="231"/>
  <c r="AP2" i="231"/>
  <c r="AH2" i="231"/>
  <c r="Z2" i="231"/>
  <c r="R2" i="231"/>
  <c r="J2" i="231"/>
  <c r="D2" i="231"/>
  <c r="AU7" i="226"/>
  <c r="AM7" i="226"/>
  <c r="AE7" i="226"/>
  <c r="W7" i="226"/>
  <c r="O7" i="226"/>
  <c r="G7" i="226"/>
  <c r="AU6" i="226"/>
  <c r="AM6" i="226"/>
  <c r="AE6" i="226"/>
  <c r="W6" i="226"/>
  <c r="O6" i="226"/>
  <c r="G6" i="226"/>
  <c r="O5" i="226"/>
  <c r="O4" i="226"/>
  <c r="BF2" i="226" s="1"/>
  <c r="BL3" i="226"/>
  <c r="C3" i="226"/>
  <c r="BC2" i="226"/>
  <c r="AX2" i="226"/>
  <c r="AP2" i="226"/>
  <c r="AH2" i="226"/>
  <c r="Z2" i="226"/>
  <c r="R2" i="226"/>
  <c r="J2" i="226"/>
  <c r="D2" i="226"/>
  <c r="BF2" i="235" l="1"/>
  <c r="BE2" i="235"/>
  <c r="BD2" i="231"/>
  <c r="BJ2" i="231" s="1"/>
  <c r="BD2" i="232"/>
  <c r="BJ2" i="232" s="1"/>
  <c r="BD2" i="233"/>
  <c r="BJ2" i="233" s="1"/>
  <c r="BD2" i="234"/>
  <c r="BJ2" i="234" s="1"/>
  <c r="BD2" i="235"/>
  <c r="BJ2" i="235" s="1"/>
  <c r="BE2" i="226"/>
  <c r="BI2" i="226" s="1"/>
  <c r="BD2" i="226"/>
  <c r="BJ2" i="226" s="1"/>
  <c r="BE2" i="231"/>
  <c r="BI2" i="231" s="1"/>
  <c r="BF2" i="232"/>
  <c r="BI2" i="232" s="1"/>
  <c r="BE2" i="234"/>
  <c r="BI2" i="234" s="1"/>
  <c r="BF2" i="233"/>
  <c r="BI2" i="233" s="1"/>
  <c r="AU7" i="222"/>
  <c r="AM7" i="222"/>
  <c r="AE7" i="222"/>
  <c r="W7" i="222"/>
  <c r="O7" i="222"/>
  <c r="G7" i="222"/>
  <c r="AU6" i="222"/>
  <c r="AM6" i="222"/>
  <c r="AE6" i="222"/>
  <c r="W6" i="222"/>
  <c r="O6" i="222"/>
  <c r="G6" i="222"/>
  <c r="O5" i="222"/>
  <c r="O4" i="222"/>
  <c r="BL3" i="222"/>
  <c r="C3" i="222"/>
  <c r="BC2" i="222"/>
  <c r="AX2" i="222"/>
  <c r="AP2" i="222"/>
  <c r="AH2" i="222"/>
  <c r="Z2" i="222"/>
  <c r="R2" i="222"/>
  <c r="J2" i="222"/>
  <c r="D2" i="222"/>
  <c r="AU7" i="219"/>
  <c r="AM7" i="219"/>
  <c r="AE7" i="219"/>
  <c r="W7" i="219"/>
  <c r="O7" i="219"/>
  <c r="G7" i="219"/>
  <c r="AU6" i="219"/>
  <c r="AM6" i="219"/>
  <c r="AE6" i="219"/>
  <c r="W6" i="219"/>
  <c r="O6" i="219"/>
  <c r="G6" i="219"/>
  <c r="O5" i="219"/>
  <c r="O4" i="219"/>
  <c r="BF2" i="219" s="1"/>
  <c r="BL3" i="219"/>
  <c r="C3" i="219"/>
  <c r="BC2" i="219"/>
  <c r="AX2" i="219"/>
  <c r="AP2" i="219"/>
  <c r="AH2" i="219"/>
  <c r="Z2" i="219"/>
  <c r="R2" i="219"/>
  <c r="J2" i="219"/>
  <c r="D2" i="219"/>
  <c r="AU7" i="217"/>
  <c r="AM7" i="217"/>
  <c r="AE7" i="217"/>
  <c r="W7" i="217"/>
  <c r="O7" i="217"/>
  <c r="G7" i="217"/>
  <c r="AU6" i="217"/>
  <c r="AM6" i="217"/>
  <c r="AE6" i="217"/>
  <c r="W6" i="217"/>
  <c r="O6" i="217"/>
  <c r="G6" i="217"/>
  <c r="O5" i="217"/>
  <c r="O4" i="217"/>
  <c r="BE2" i="217" s="1"/>
  <c r="BL3" i="217"/>
  <c r="C3" i="217"/>
  <c r="BC2" i="217"/>
  <c r="AX2" i="217"/>
  <c r="AP2" i="217"/>
  <c r="AH2" i="217"/>
  <c r="Z2" i="217"/>
  <c r="R2" i="217"/>
  <c r="J2" i="217"/>
  <c r="D2" i="217"/>
  <c r="BI2" i="235" l="1"/>
  <c r="BE2" i="222"/>
  <c r="BF2" i="222"/>
  <c r="BD2" i="222"/>
  <c r="BJ2" i="222" s="1"/>
  <c r="BE2" i="219"/>
  <c r="BI2" i="219" s="1"/>
  <c r="BD2" i="217"/>
  <c r="BJ2" i="217" s="1"/>
  <c r="BD2" i="219"/>
  <c r="BJ2" i="219" s="1"/>
  <c r="BF2" i="217"/>
  <c r="BI2" i="217" s="1"/>
  <c r="BI2" i="222" l="1"/>
  <c r="B3" i="5"/>
  <c r="D2" i="123"/>
  <c r="J2" i="123"/>
  <c r="C3" i="123"/>
  <c r="B3" i="59"/>
  <c r="D2" i="151"/>
  <c r="J2" i="151"/>
  <c r="R2" i="151"/>
  <c r="Z2" i="151"/>
  <c r="AH2" i="151"/>
  <c r="AP2" i="151"/>
  <c r="AX2" i="151"/>
  <c r="BC2" i="151"/>
  <c r="C3" i="151"/>
  <c r="BL3" i="151"/>
  <c r="O4" i="151"/>
  <c r="BE2" i="151" s="1"/>
  <c r="O5" i="151"/>
  <c r="G6" i="151"/>
  <c r="O6" i="151"/>
  <c r="W6" i="151"/>
  <c r="AE6" i="151"/>
  <c r="AM6" i="151"/>
  <c r="AU6" i="151"/>
  <c r="G7" i="151"/>
  <c r="O7" i="151"/>
  <c r="W7" i="151"/>
  <c r="AE7" i="151"/>
  <c r="AM7" i="151"/>
  <c r="AU7" i="151"/>
  <c r="BD2" i="151" l="1"/>
  <c r="BJ2" i="151" s="1"/>
  <c r="BF2" i="151"/>
  <c r="BI2" i="151" s="1"/>
</calcChain>
</file>

<file path=xl/connections.xml><?xml version="1.0" encoding="utf-8"?>
<connections xmlns="http://schemas.openxmlformats.org/spreadsheetml/2006/main">
  <connection id="1" name="uitslagen Brummen wedstrijd 1" type="6" refreshedVersion="4" background="1">
    <textPr prompt="0" sourceFile="C:\gab\Kring Berkel IJssel\Selectiewedstrijden\Indoor 2023\Dresuur paarden\uitslagen Brummen wedstrijd 1.txt" decimal="," thousands=".">
      <textFields count="9">
        <textField/>
        <textField/>
        <textField/>
        <textField/>
        <textField/>
        <textField/>
        <textField/>
        <textField/>
        <textField/>
      </textFields>
    </textPr>
  </connection>
  <connection id="2" name="uitslagen Gorssel wedstrijd 3" type="6" refreshedVersion="4" background="1">
    <textPr prompt="0" sourceFile="C:\gab\Kring Berkel IJssel\Selectiewedstrijden\Indoor 2023\Dresuur paarden\uitslagen Gorssel wedstrijd 3.txt" decimal="," thousands=".">
      <textFields count="9">
        <textField/>
        <textField/>
        <textField/>
        <textField/>
        <textField/>
        <textField/>
        <textField/>
        <textField/>
        <textField/>
      </textFields>
    </textPr>
  </connection>
  <connection id="3" name="uitslagen Vorden wedstrijd 2a" type="6" refreshedVersion="4" background="1">
    <textPr prompt="0" sourceFile="C:\gab\Kring Berkel IJssel\Selectiewedstrijden\Indoor 2023\Dresuur paarden\uitslagen Vorden wedstrijd 2a.txt" decimal="," thousands=".">
      <textFields count="9">
        <textField/>
        <textField/>
        <textField/>
        <textField/>
        <textField/>
        <textField/>
        <textField/>
        <textField/>
        <textField/>
      </textFields>
    </textPr>
  </connection>
</connections>
</file>

<file path=xl/sharedStrings.xml><?xml version="1.0" encoding="utf-8"?>
<sst xmlns="http://schemas.openxmlformats.org/spreadsheetml/2006/main" count="1985" uniqueCount="469">
  <si>
    <t>Ruiter/amazone</t>
  </si>
  <si>
    <t>Paard/pony</t>
  </si>
  <si>
    <t>cat.</t>
  </si>
  <si>
    <t>vereniging</t>
  </si>
  <si>
    <t>punten</t>
  </si>
  <si>
    <t>pl.</t>
  </si>
  <si>
    <t>opmerking</t>
  </si>
  <si>
    <t>Comb.nr.</t>
  </si>
  <si>
    <t>Selectie uitslagen</t>
  </si>
  <si>
    <t>Kring:</t>
  </si>
  <si>
    <t>Klasse:</t>
  </si>
  <si>
    <t>Cat.:</t>
  </si>
  <si>
    <t>Plaatsingspunten niet gestart:</t>
  </si>
  <si>
    <t>Aantal reserves:</t>
  </si>
  <si>
    <t>Lokatie:</t>
  </si>
  <si>
    <t>Datum:</t>
  </si>
  <si>
    <t>pl.p.</t>
  </si>
  <si>
    <t>Afv.</t>
  </si>
  <si>
    <t>Res.</t>
  </si>
  <si>
    <t>Pl.</t>
  </si>
  <si>
    <t>Afvaardiging aan de Regio Kampioenschappen</t>
  </si>
  <si>
    <t>Volgnr.</t>
  </si>
  <si>
    <t>Klasse</t>
  </si>
  <si>
    <t>pl.pnt</t>
  </si>
  <si>
    <t>Cat.</t>
  </si>
  <si>
    <t>Vereniging</t>
  </si>
  <si>
    <t>Opmerking</t>
  </si>
  <si>
    <t>B</t>
  </si>
  <si>
    <t>L1</t>
  </si>
  <si>
    <t>L2</t>
  </si>
  <si>
    <t>M1</t>
  </si>
  <si>
    <t>M2</t>
  </si>
  <si>
    <t>Z1</t>
  </si>
  <si>
    <t>Z2</t>
  </si>
  <si>
    <t>Dressuur</t>
  </si>
  <si>
    <t>Pnt. 60% regel</t>
  </si>
  <si>
    <t>pnt.H</t>
  </si>
  <si>
    <t>pnt.tot</t>
  </si>
  <si>
    <t>pnt.C</t>
  </si>
  <si>
    <t>pnt.tot.</t>
  </si>
  <si>
    <t>pnt. H</t>
  </si>
  <si>
    <t>Aantal wedstrijden:</t>
  </si>
  <si>
    <t>Aantal jury's:</t>
  </si>
  <si>
    <t>Aantal afvaardiging Regio:</t>
  </si>
  <si>
    <t>Regio Kampioenen</t>
  </si>
  <si>
    <t>Totaal beste</t>
  </si>
  <si>
    <t>Totaal perc.</t>
  </si>
  <si>
    <t>Totaal pl.pnt.</t>
  </si>
  <si>
    <t>Handicap:</t>
  </si>
  <si>
    <t>Aantal per klasse:</t>
  </si>
  <si>
    <t>L1 - L2</t>
  </si>
  <si>
    <t>M1 - M2</t>
  </si>
  <si>
    <t>Z1 - Z2</t>
  </si>
  <si>
    <t>1=(1,2,3,etc) / 2=(1,3,5,etc)</t>
  </si>
  <si>
    <t>Gegevens:</t>
  </si>
  <si>
    <t>Interval plaatsingspunten:</t>
  </si>
  <si>
    <t>Aantal selectie wedstrijden:</t>
  </si>
  <si>
    <t>Totaal beste plaatsingspunten:</t>
  </si>
  <si>
    <t>Plaatsingspunten 4e wedstrijd:</t>
  </si>
  <si>
    <t>Plaatsingspunten 3e wedstrijd:</t>
  </si>
  <si>
    <t>Plaatsingspunten 2e wedstrijd:</t>
  </si>
  <si>
    <t>Plaatsingspunten 1e wedstrijd:</t>
  </si>
  <si>
    <t>Totaal alle plaatsingspunten:</t>
  </si>
  <si>
    <t>(De laagste waarde heeft voorrang, niet ingevulde gegevens doen niet mee voor de volgorde van het resultaat)</t>
  </si>
  <si>
    <t>(dit is een vaste waarde en heeft de hoogste voorrang)</t>
  </si>
  <si>
    <t>Waarde</t>
  </si>
  <si>
    <t>Totaal behaalde punten beste wedstrijden:</t>
  </si>
  <si>
    <t>Totaal behaalde punten alle wedstrijden:</t>
  </si>
  <si>
    <t>Naam van de Kring:</t>
  </si>
  <si>
    <t>afval</t>
  </si>
  <si>
    <t>Beste</t>
  </si>
  <si>
    <t>Tot.</t>
  </si>
  <si>
    <t>Aantal afval resultaten:</t>
  </si>
  <si>
    <t>ex 1</t>
  </si>
  <si>
    <t>ex 2</t>
  </si>
  <si>
    <t>Ex-aequo punten per wedstrijd</t>
  </si>
  <si>
    <t>1=ja / 0=nee</t>
  </si>
  <si>
    <t>Plaatsingspunten 6e wedstrijd:</t>
  </si>
  <si>
    <t>Plaatsingspunten 5e wedstrijd:</t>
  </si>
  <si>
    <t>Omschrijving</t>
  </si>
  <si>
    <t>Lokatie</t>
  </si>
  <si>
    <t>Datum</t>
  </si>
  <si>
    <t>1e wedstrijd</t>
  </si>
  <si>
    <t>2e wedstrijd</t>
  </si>
  <si>
    <t>3e wedstrijd</t>
  </si>
  <si>
    <t>4e wedstrijd</t>
  </si>
  <si>
    <t>5e wedstrijd</t>
  </si>
  <si>
    <t>6e wedstrijd</t>
  </si>
  <si>
    <t>Wedstrijd nummer:</t>
  </si>
  <si>
    <t>perc.</t>
  </si>
  <si>
    <t>klasse</t>
  </si>
  <si>
    <t>Regio</t>
  </si>
  <si>
    <t>Selectie wedstrijd</t>
  </si>
  <si>
    <t>Plaatsingspunten niet gefinisht</t>
  </si>
  <si>
    <t>Blanko is volgens plaatsing</t>
  </si>
  <si>
    <t>Volgorde ex-aequo regeling:</t>
  </si>
  <si>
    <t>Ring</t>
  </si>
  <si>
    <t xml:space="preserve"> </t>
  </si>
  <si>
    <t>Afv. Regio</t>
  </si>
  <si>
    <t>Afvaardiging Regiokampioenschappen</t>
  </si>
  <si>
    <t>Aanmelden, Afmelden, Blanko is iedereen</t>
  </si>
  <si>
    <t>kl.</t>
  </si>
  <si>
    <t>LEES ONDERSTAANDE INFO EERST!!</t>
  </si>
  <si>
    <t xml:space="preserve">Heb je vragen over de inschrijving, mail dan naar: </t>
  </si>
  <si>
    <t>Klasse L1-L2 cat. AB samenvoegen</t>
  </si>
  <si>
    <t>Tabbladen B, L1-L2, M1-M2, Z1-Z2 nodig</t>
  </si>
  <si>
    <t>Klasse Z1-Z2 cat. CDE samenvoegen</t>
  </si>
  <si>
    <t>Klasse BB verbergen</t>
  </si>
  <si>
    <t>Nee</t>
  </si>
  <si>
    <t>BB</t>
  </si>
  <si>
    <t>ZZL</t>
  </si>
  <si>
    <t>Discipline:</t>
  </si>
  <si>
    <t>Importeren punten en/of plaatsing</t>
  </si>
  <si>
    <t>1: Punten van de proef</t>
  </si>
  <si>
    <t>Ruiter / amazone</t>
  </si>
  <si>
    <t>Brummen</t>
  </si>
  <si>
    <t>4-6 november 2022</t>
  </si>
  <si>
    <t>Vorden</t>
  </si>
  <si>
    <t>9-11 december 2022</t>
  </si>
  <si>
    <t>Gorssel</t>
  </si>
  <si>
    <t>16-18 december 2022</t>
  </si>
  <si>
    <t>954228JW</t>
  </si>
  <si>
    <t>Jamiro</t>
  </si>
  <si>
    <t>IJsselruiters, RV.</t>
  </si>
  <si>
    <t>573893QD</t>
  </si>
  <si>
    <t>Quando Quando</t>
  </si>
  <si>
    <t>Veluwezoom (HSV.), RV. de</t>
  </si>
  <si>
    <t>923731AK</t>
  </si>
  <si>
    <t>Asg Zinniz</t>
  </si>
  <si>
    <t>Loenermarkruiters, RV.</t>
  </si>
  <si>
    <t>728942FH</t>
  </si>
  <si>
    <t>Fokus</t>
  </si>
  <si>
    <t>Bussloo, RV. PPSV</t>
  </si>
  <si>
    <t>833353HH</t>
  </si>
  <si>
    <t>Hero</t>
  </si>
  <si>
    <t>Zuidwijk, RV.</t>
  </si>
  <si>
    <t>844009JT</t>
  </si>
  <si>
    <t>Jasper</t>
  </si>
  <si>
    <t>Velp en omstreken, RV.</t>
  </si>
  <si>
    <t>815345LK</t>
  </si>
  <si>
    <t>Lucky Dip</t>
  </si>
  <si>
    <t>835310ES</t>
  </si>
  <si>
    <t>Eikenhorst's Must Have</t>
  </si>
  <si>
    <t>945995GS</t>
  </si>
  <si>
    <t>Gino-bravour</t>
  </si>
  <si>
    <t>Oortveldruiters, RV.</t>
  </si>
  <si>
    <t>819827GW</t>
  </si>
  <si>
    <t>Giana</t>
  </si>
  <si>
    <t>908120KP</t>
  </si>
  <si>
    <t>K.R.'s Erena</t>
  </si>
  <si>
    <t>829296FK</t>
  </si>
  <si>
    <t>Fanitas</t>
  </si>
  <si>
    <t>836044DV</t>
  </si>
  <si>
    <t>Heidewonne's facebook</t>
  </si>
  <si>
    <t>830899IS</t>
  </si>
  <si>
    <t>Ill Diva</t>
  </si>
  <si>
    <t>889707NE</t>
  </si>
  <si>
    <t>North Lake's Malente</t>
  </si>
  <si>
    <t>908652WL</t>
  </si>
  <si>
    <t>Wijsheid</t>
  </si>
  <si>
    <t>757230SG</t>
  </si>
  <si>
    <t>Barrichello</t>
  </si>
  <si>
    <t>Graafschap, RV.</t>
  </si>
  <si>
    <t>713586FS</t>
  </si>
  <si>
    <t>Fatboy S</t>
  </si>
  <si>
    <t>803447HB</t>
  </si>
  <si>
    <t>Hewitt</t>
  </si>
  <si>
    <t>Spreng (PPSV), RV.</t>
  </si>
  <si>
    <t>835131IB</t>
  </si>
  <si>
    <t>850221VA</t>
  </si>
  <si>
    <t>Vitell</t>
  </si>
  <si>
    <t>961617NK</t>
  </si>
  <si>
    <t>Nova Scotia Van 'T Zuyderbosch</t>
  </si>
  <si>
    <t>Dressuurstal Seren</t>
  </si>
  <si>
    <t>954332NH</t>
  </si>
  <si>
    <t>Naughton Luck</t>
  </si>
  <si>
    <t>953209MT</t>
  </si>
  <si>
    <t>My Lady</t>
  </si>
  <si>
    <t>953355NK</t>
  </si>
  <si>
    <t>Novar</t>
  </si>
  <si>
    <t>Gorssel-Zutphen, RV.</t>
  </si>
  <si>
    <t>960016FM</t>
  </si>
  <si>
    <t>Fine Tune</t>
  </si>
  <si>
    <t>963944NL</t>
  </si>
  <si>
    <t>Nino B</t>
  </si>
  <si>
    <t>943522NA</t>
  </si>
  <si>
    <t>Nody B</t>
  </si>
  <si>
    <t>952568EG</t>
  </si>
  <si>
    <t>E Jentle Jack Dodona Z</t>
  </si>
  <si>
    <t>964212JB</t>
  </si>
  <si>
    <t>Jurre</t>
  </si>
  <si>
    <t>948961PP</t>
  </si>
  <si>
    <t>Pullyersocksup</t>
  </si>
  <si>
    <t>963285MH</t>
  </si>
  <si>
    <t>Mona Lisa</t>
  </si>
  <si>
    <t>961789NE</t>
  </si>
  <si>
    <t>Nox</t>
  </si>
  <si>
    <t>956020NN</t>
  </si>
  <si>
    <t>Nickay</t>
  </si>
  <si>
    <t>Stal Te Bokkel</t>
  </si>
  <si>
    <t>962912HB</t>
  </si>
  <si>
    <t>953393GG</t>
  </si>
  <si>
    <t>Gydo-b</t>
  </si>
  <si>
    <t>Mister Hector</t>
  </si>
  <si>
    <t>960750NN</t>
  </si>
  <si>
    <t>Nutella Sh</t>
  </si>
  <si>
    <t>937246MW</t>
  </si>
  <si>
    <t>Moulin Rouge</t>
  </si>
  <si>
    <t>920353MN</t>
  </si>
  <si>
    <t>Mayflower</t>
  </si>
  <si>
    <t>915805LH</t>
  </si>
  <si>
    <t>Lifeguard</t>
  </si>
  <si>
    <t>796761ZK</t>
  </si>
  <si>
    <t>Zapp Power</t>
  </si>
  <si>
    <t>869081VS</t>
  </si>
  <si>
    <t>Vienna Le Sursant</t>
  </si>
  <si>
    <t>919912RH</t>
  </si>
  <si>
    <t>Rapper</t>
  </si>
  <si>
    <t>892422IA</t>
  </si>
  <si>
    <t>Iggy Stardust</t>
  </si>
  <si>
    <t>921898MM</t>
  </si>
  <si>
    <t>Maze Runner</t>
  </si>
  <si>
    <t>950574NB</t>
  </si>
  <si>
    <t>Navicii</t>
  </si>
  <si>
    <t>875406JB</t>
  </si>
  <si>
    <t>Jayla</t>
  </si>
  <si>
    <t>922877FB</t>
  </si>
  <si>
    <t>Frau Antje</t>
  </si>
  <si>
    <t>937024PL</t>
  </si>
  <si>
    <t>Piek Fajn BV</t>
  </si>
  <si>
    <t>910498MB</t>
  </si>
  <si>
    <t>Middendorp's Sanaa</t>
  </si>
  <si>
    <t>933191MN</t>
  </si>
  <si>
    <t>Mayfair Dn</t>
  </si>
  <si>
    <t>904124KH</t>
  </si>
  <si>
    <t>Kazan-S</t>
  </si>
  <si>
    <t>889362KB</t>
  </si>
  <si>
    <t>Kingstar B</t>
  </si>
  <si>
    <t>872323FB</t>
  </si>
  <si>
    <t>Flower</t>
  </si>
  <si>
    <t>930957NE</t>
  </si>
  <si>
    <t>Nikki's Fernando</t>
  </si>
  <si>
    <t>941905ET</t>
  </si>
  <si>
    <t>Elattie S B</t>
  </si>
  <si>
    <t>936099PD</t>
  </si>
  <si>
    <t>Peanut</t>
  </si>
  <si>
    <t>886594CL</t>
  </si>
  <si>
    <t>Curiosa</t>
  </si>
  <si>
    <t>914667KM</t>
  </si>
  <si>
    <t>Kirby Sw</t>
  </si>
  <si>
    <t>904715LW</t>
  </si>
  <si>
    <t>Lambada Fortuna</t>
  </si>
  <si>
    <t>904973KK</t>
  </si>
  <si>
    <t>Kadans</t>
  </si>
  <si>
    <t>906417LB</t>
  </si>
  <si>
    <t>L'Eau D'Issy B</t>
  </si>
  <si>
    <t>903487KB</t>
  </si>
  <si>
    <t>Kadootje</t>
  </si>
  <si>
    <t>964508DP</t>
  </si>
  <si>
    <t>Da Vinci</t>
  </si>
  <si>
    <t>924624GS</t>
  </si>
  <si>
    <t>Gardens Lucifer</t>
  </si>
  <si>
    <t>942981LM</t>
  </si>
  <si>
    <t>962306LS</t>
  </si>
  <si>
    <t>L'Estelle</t>
  </si>
  <si>
    <t>955037AT</t>
  </si>
  <si>
    <t>Aminka</t>
  </si>
  <si>
    <t>956620MW</t>
  </si>
  <si>
    <t>Muffin</t>
  </si>
  <si>
    <t>935690NK</t>
  </si>
  <si>
    <t>956708NG</t>
  </si>
  <si>
    <t>Noran</t>
  </si>
  <si>
    <t>922838MK</t>
  </si>
  <si>
    <t>Merci</t>
  </si>
  <si>
    <t>876355KN</t>
  </si>
  <si>
    <t>946737NN</t>
  </si>
  <si>
    <t>Noelie</t>
  </si>
  <si>
    <t>932178TL</t>
  </si>
  <si>
    <t>Tongerenhof Darya-Ye-Noor</t>
  </si>
  <si>
    <t>949932NJ</t>
  </si>
  <si>
    <t>Narezzo Van De Valhoeve</t>
  </si>
  <si>
    <t>905456BB</t>
  </si>
  <si>
    <t>Bella</t>
  </si>
  <si>
    <t>962498EB</t>
  </si>
  <si>
    <t>Exessel</t>
  </si>
  <si>
    <t>921909MV</t>
  </si>
  <si>
    <t>Monette</t>
  </si>
  <si>
    <t>939600VR</t>
  </si>
  <si>
    <t>Vanity Fair S</t>
  </si>
  <si>
    <t>908654SL</t>
  </si>
  <si>
    <t>Savin Hill Sijgje</t>
  </si>
  <si>
    <t>947889ST</t>
  </si>
  <si>
    <t>Sir Briar</t>
  </si>
  <si>
    <t>562820UB</t>
  </si>
  <si>
    <t>U2</t>
  </si>
  <si>
    <t>948970MB</t>
  </si>
  <si>
    <t>Mookaite</t>
  </si>
  <si>
    <t>Marlon van Wissen</t>
  </si>
  <si>
    <t>Anjo Van Dijk</t>
  </si>
  <si>
    <t>Eline Koppenol</t>
  </si>
  <si>
    <t>Iris Hengeveld</t>
  </si>
  <si>
    <t>Charlotte Honkoop</t>
  </si>
  <si>
    <t>Marjan Koers - Tol</t>
  </si>
  <si>
    <t>Renée Schefczyk</t>
  </si>
  <si>
    <t>Lisa Scherpenzeel - Sanders</t>
  </si>
  <si>
    <t>Gabrielle V.d. Sluis - V.d. Westen</t>
  </si>
  <si>
    <t>Veroniek Pieper</t>
  </si>
  <si>
    <t>Hans Kwak</t>
  </si>
  <si>
    <t>Marleen Verheul</t>
  </si>
  <si>
    <t>Bonnie van der Sman</t>
  </si>
  <si>
    <t>Sherayza Van Ernst</t>
  </si>
  <si>
    <t>Valerie Lotgering</t>
  </si>
  <si>
    <t>Esmee Gies</t>
  </si>
  <si>
    <t>Corine Smies</t>
  </si>
  <si>
    <t>Adri van den Brink</t>
  </si>
  <si>
    <t>Ellis Brinkman</t>
  </si>
  <si>
    <t>Eva Aalderink</t>
  </si>
  <si>
    <t>Sheila Klosters</t>
  </si>
  <si>
    <t>Nina Van de Hel</t>
  </si>
  <si>
    <t>Elisa Tarallo</t>
  </si>
  <si>
    <t>Guus Krieger</t>
  </si>
  <si>
    <t>Carmen Meinders</t>
  </si>
  <si>
    <t>Lotte van 't Land</t>
  </si>
  <si>
    <t>Kim Van Amersvoort</t>
  </si>
  <si>
    <t>Sterre Groot jebbink</t>
  </si>
  <si>
    <t>Sanne van den Berg</t>
  </si>
  <si>
    <t>Iris Papen</t>
  </si>
  <si>
    <t>Seline Hessels</t>
  </si>
  <si>
    <t>Nike Elbertsen</t>
  </si>
  <si>
    <t>Dorien Nooitgedagt</t>
  </si>
  <si>
    <t>Jamie Berkelder</t>
  </si>
  <si>
    <t>Daniël van Gils</t>
  </si>
  <si>
    <t>Gijs Krieger</t>
  </si>
  <si>
    <t>Patricia Nijkamp</t>
  </si>
  <si>
    <t>Sophie Welmers</t>
  </si>
  <si>
    <t>Lisanne Der Nederlanden</t>
  </si>
  <si>
    <t>Montana Hillebrand</t>
  </si>
  <si>
    <t>Marieke Kragt</t>
  </si>
  <si>
    <t>Marcella Arends - Slegtenhorst</t>
  </si>
  <si>
    <t>Annemarie Holtslag</t>
  </si>
  <si>
    <t>Zoe Van Asselt</t>
  </si>
  <si>
    <t>Stephanie Man in 't veld</t>
  </si>
  <si>
    <t>Twan Boerman</t>
  </si>
  <si>
    <t>Melissa Boone</t>
  </si>
  <si>
    <t>Fleur Bonekamp</t>
  </si>
  <si>
    <t>Marieke Lammers</t>
  </si>
  <si>
    <t>Bianca Dooper - Bosman</t>
  </si>
  <si>
    <t>Danielle Noordermeer</t>
  </si>
  <si>
    <t>Kayleigh De Haas</t>
  </si>
  <si>
    <t>Aniek Breukink</t>
  </si>
  <si>
    <t>Danielle van Beek</t>
  </si>
  <si>
    <t>Renate Essink</t>
  </si>
  <si>
    <t>Anne Timmer</t>
  </si>
  <si>
    <t>Moniek Van Donkersgoed</t>
  </si>
  <si>
    <t>Samantha Lensink</t>
  </si>
  <si>
    <t>Angela Breukink - Menger</t>
  </si>
  <si>
    <t>Danielle Brinkman - Wargerink</t>
  </si>
  <si>
    <t>Bianca Berenpas - Smies</t>
  </si>
  <si>
    <t>Carine Kleine</t>
  </si>
  <si>
    <t>Manon Berghuis</t>
  </si>
  <si>
    <t>Fauve Bastiaenssens</t>
  </si>
  <si>
    <t>Sanja van Pijlen</t>
  </si>
  <si>
    <t>Brita Santing</t>
  </si>
  <si>
    <t>Marleen Mokkink</t>
  </si>
  <si>
    <t>Suus Tesselaar</t>
  </si>
  <si>
    <t>Carolien Doppenberg - Weijdeman</t>
  </si>
  <si>
    <t>Janine Karrenbeld</t>
  </si>
  <si>
    <t>Karin Groot jebbink</t>
  </si>
  <si>
    <t>Remke Kwant</t>
  </si>
  <si>
    <t>Hendrik jan Nijveld</t>
  </si>
  <si>
    <t>Linda Nieuwenhuis</t>
  </si>
  <si>
    <t>Marieke Lugthart</t>
  </si>
  <si>
    <t>Lotte Jansen</t>
  </si>
  <si>
    <t>Susanne Brietenstein</t>
  </si>
  <si>
    <t>Joritha Bruntink</t>
  </si>
  <si>
    <t>Britt Verwaijen</t>
  </si>
  <si>
    <t>Sophie Radstake</t>
  </si>
  <si>
    <t>Virginie Burger - Kitzinger</t>
  </si>
  <si>
    <t>Sabine Brinkman</t>
  </si>
  <si>
    <t>964885MF</t>
  </si>
  <si>
    <t>Maxima</t>
  </si>
  <si>
    <t>Semper Fidelis, RV.</t>
  </si>
  <si>
    <t>952774NF</t>
  </si>
  <si>
    <t>NOUVEAU-DAULA</t>
  </si>
  <si>
    <t>936415SB</t>
  </si>
  <si>
    <t>Sulfur de Cameru</t>
  </si>
  <si>
    <t>965560MK</t>
  </si>
  <si>
    <t>966778SV</t>
  </si>
  <si>
    <t>Seren's Daemi fan Erberveld</t>
  </si>
  <si>
    <t>966243NV</t>
  </si>
  <si>
    <t>Nindy-Rona B</t>
  </si>
  <si>
    <t>960031NS</t>
  </si>
  <si>
    <t>Nielson</t>
  </si>
  <si>
    <t>Krimhoeve afd. Paarden, RSC. De</t>
  </si>
  <si>
    <t>946736YN</t>
  </si>
  <si>
    <t>Yara H</t>
  </si>
  <si>
    <t>917538LV</t>
  </si>
  <si>
    <t>Lightning Crashes</t>
  </si>
  <si>
    <t>940796MD</t>
  </si>
  <si>
    <t>Mendelssohn</t>
  </si>
  <si>
    <t>967604DP</t>
  </si>
  <si>
    <t>Dow Jones</t>
  </si>
  <si>
    <t>846089IS</t>
  </si>
  <si>
    <t>Iglesias</t>
  </si>
  <si>
    <t>958509BM</t>
  </si>
  <si>
    <t>Beau Geste</t>
  </si>
  <si>
    <t>926530BS</t>
  </si>
  <si>
    <t>906366DS</t>
  </si>
  <si>
    <t>DJ Tiesto</t>
  </si>
  <si>
    <t>922831SD</t>
  </si>
  <si>
    <t>Seren's Dublin fan Henswoude</t>
  </si>
  <si>
    <t>915151ML</t>
  </si>
  <si>
    <t>Mercida</t>
  </si>
  <si>
    <t>894980WE</t>
  </si>
  <si>
    <t>Waylen</t>
  </si>
  <si>
    <t>877933KM</t>
  </si>
  <si>
    <t>kiki</t>
  </si>
  <si>
    <t>Imke Frankena</t>
  </si>
  <si>
    <t>Laura Bos</t>
  </si>
  <si>
    <t>Nicky de Vries</t>
  </si>
  <si>
    <t>Cerena Vacirca</t>
  </si>
  <si>
    <t>Paulien Sarelse - Spikker</t>
  </si>
  <si>
    <t>Lisa Voskuilen</t>
  </si>
  <si>
    <t>Valentina Devid</t>
  </si>
  <si>
    <t>Fenneke Dikken</t>
  </si>
  <si>
    <t>Marieke Luijmes</t>
  </si>
  <si>
    <t>Myrthe Roos Egbertzen</t>
  </si>
  <si>
    <t>Bente Mulder</t>
  </si>
  <si>
    <t>Il Divo</t>
  </si>
  <si>
    <t>967890SG</t>
  </si>
  <si>
    <t>Sundance Kataloniya</t>
  </si>
  <si>
    <t>830731HH</t>
  </si>
  <si>
    <t>Heavens voice</t>
  </si>
  <si>
    <t>957108GG</t>
  </si>
  <si>
    <t>Galaika</t>
  </si>
  <si>
    <t>Kind Of Magic</t>
  </si>
  <si>
    <t>926101MJ</t>
  </si>
  <si>
    <t>Macho B.</t>
  </si>
  <si>
    <t>920752GM</t>
  </si>
  <si>
    <t>Goldenboy</t>
  </si>
  <si>
    <t>Eemruiters, RV.</t>
  </si>
  <si>
    <t>876197DP</t>
  </si>
  <si>
    <t>Legacy Fan 'E Beijemastate</t>
  </si>
  <si>
    <t>J'Adore Bs</t>
  </si>
  <si>
    <t>Mirjam Groenberg</t>
  </si>
  <si>
    <t>Mindy Hoekstra</t>
  </si>
  <si>
    <t>Elke De Jong</t>
  </si>
  <si>
    <t>Tess Maalderink</t>
  </si>
  <si>
    <t>Florien Van Pijlen</t>
  </si>
  <si>
    <t>Kringkampioen</t>
  </si>
  <si>
    <t>Reserve Kampioen</t>
  </si>
  <si>
    <t>Kring Kampioen</t>
  </si>
  <si>
    <t>nee</t>
  </si>
  <si>
    <t>ja</t>
  </si>
  <si>
    <t>Klasse: B</t>
  </si>
  <si>
    <t>Afvaardiging: 4</t>
  </si>
  <si>
    <t>1e Res.</t>
  </si>
  <si>
    <t>2e Res.</t>
  </si>
  <si>
    <t>Klasse: L1</t>
  </si>
  <si>
    <t>Afvaardiging: 3</t>
  </si>
  <si>
    <t>Klasse: L2</t>
  </si>
  <si>
    <t>Klasse: M1</t>
  </si>
  <si>
    <t>Klasse: M2</t>
  </si>
  <si>
    <t>Klasse: Z1</t>
  </si>
  <si>
    <t>Klasse: Z2</t>
  </si>
  <si>
    <t>Klasse: ZZL</t>
  </si>
  <si>
    <t xml:space="preserve">Winnaars:    </t>
  </si>
  <si>
    <t>Zowel de afgevaardigden als de reserves dienen zich aan te melden via Mijn KNHS !</t>
  </si>
  <si>
    <t>dressuur@knhsregiogelderland.nl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</si>
</sst>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0"/>
      <name val="Arial"/>
      <family val="2"/>
    </font>
    <font>
      <b/>
      <sz val="10"/>
      <name val="Arial"/>
      <family val="2"/>
    </font>
    <font>
      <sz val="18"/>
      <name val="Arial"/>
      <family val="2"/>
    </font>
    <font>
      <b/>
      <sz val="22"/>
      <color indexed="57"/>
      <name val="Arial"/>
      <family val="2"/>
    </font>
    <font>
      <b/>
      <sz val="22"/>
      <color indexed="10"/>
      <name val="Arial"/>
      <family val="2"/>
    </font>
    <font>
      <sz val="10"/>
      <color rgb="FF000000"/>
      <name val="Arial"/>
      <family val="2"/>
    </font>
    <font>
      <sz val="8"/>
      <color rgb="FF000000"/>
      <name val="Arial"/>
      <family val="2"/>
    </font>
    <font>
      <sz val="8"/>
      <color rgb="FF000000"/>
      <name val="Tahoma"/>
      <family val="2"/>
    </font>
    <font>
      <sz val="10"/>
      <color rgb="FF363636"/>
      <name val="Arial"/>
      <family val="2"/>
    </font>
    <font>
      <u/>
      <sz val="10"/>
      <color theme="10"/>
      <name val="Arial"/>
      <family val="2"/>
    </font>
    <font>
      <u/>
      <sz val="16"/>
      <color theme="10"/>
      <name val="Arial"/>
      <family val="2"/>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0" fillId="0" borderId="0" applyNumberFormat="0" applyFill="0" applyBorder="0" applyAlignment="0" applyProtection="0"/>
  </cellStyleXfs>
  <cellXfs count="188">
    <xf numFmtId="0" fontId="0" fillId="0" borderId="0" xfId="0"/>
    <xf numFmtId="0" fontId="0" fillId="0" borderId="0" xfId="0" applyProtection="1">
      <protection locked="0"/>
    </xf>
    <xf numFmtId="0" fontId="0" fillId="2" borderId="1" xfId="0" applyFill="1" applyBorder="1" applyAlignment="1" applyProtection="1"/>
    <xf numFmtId="0" fontId="0" fillId="2" borderId="1" xfId="0" applyFill="1" applyBorder="1" applyProtection="1"/>
    <xf numFmtId="0" fontId="0" fillId="0" borderId="0" xfId="0" applyProtection="1"/>
    <xf numFmtId="0" fontId="0" fillId="2" borderId="2" xfId="0" applyFill="1" applyBorder="1" applyAlignment="1" applyProtection="1"/>
    <xf numFmtId="0" fontId="0" fillId="0" borderId="0" xfId="0" applyAlignment="1" applyProtection="1">
      <protection locked="0"/>
    </xf>
    <xf numFmtId="0" fontId="0" fillId="2" borderId="1" xfId="0" applyFill="1" applyBorder="1" applyAlignment="1" applyProtection="1">
      <alignment vertical="center"/>
    </xf>
    <xf numFmtId="0" fontId="0" fillId="2" borderId="1" xfId="0" applyFill="1" applyBorder="1" applyAlignment="1" applyProtection="1">
      <alignment wrapText="1"/>
    </xf>
    <xf numFmtId="0" fontId="0" fillId="0" borderId="1" xfId="0" applyFill="1" applyBorder="1" applyAlignment="1" applyProtection="1">
      <alignment horizontal="left"/>
      <protection locked="0"/>
    </xf>
    <xf numFmtId="0" fontId="0" fillId="0" borderId="0" xfId="0" applyFill="1" applyBorder="1" applyAlignment="1" applyProtection="1">
      <alignment horizontal="center"/>
    </xf>
    <xf numFmtId="0" fontId="0" fillId="2" borderId="2" xfId="0" applyFill="1" applyBorder="1" applyAlignment="1" applyProtection="1">
      <alignment horizontal="center"/>
    </xf>
    <xf numFmtId="0" fontId="0" fillId="0" borderId="0" xfId="0" applyAlignment="1" applyProtection="1"/>
    <xf numFmtId="0" fontId="0" fillId="2" borderId="3" xfId="0" applyFill="1" applyBorder="1" applyAlignment="1" applyProtection="1"/>
    <xf numFmtId="0" fontId="0" fillId="0" borderId="4" xfId="0" applyBorder="1" applyAlignment="1" applyProtection="1">
      <alignment horizontal="center"/>
    </xf>
    <xf numFmtId="0" fontId="0" fillId="2" borderId="1" xfId="0" applyFill="1" applyBorder="1" applyAlignment="1" applyProtection="1">
      <alignment horizontal="center" wrapText="1"/>
    </xf>
    <xf numFmtId="0" fontId="0" fillId="0" borderId="1" xfId="0" applyBorder="1" applyAlignment="1" applyProtection="1">
      <alignment horizontal="center"/>
    </xf>
    <xf numFmtId="0" fontId="0" fillId="0" borderId="0" xfId="0" applyNumberFormat="1" applyAlignment="1" applyProtection="1">
      <alignment horizontal="right" vertical="top"/>
    </xf>
    <xf numFmtId="0" fontId="0" fillId="2" borderId="1" xfId="0" applyNumberFormat="1" applyFill="1" applyBorder="1" applyAlignment="1" applyProtection="1">
      <alignment horizontal="right" vertical="top" wrapText="1"/>
    </xf>
    <xf numFmtId="0" fontId="0" fillId="0" borderId="0" xfId="0" applyNumberFormat="1" applyAlignment="1" applyProtection="1">
      <alignment horizontal="right" vertical="top"/>
      <protection locked="0"/>
    </xf>
    <xf numFmtId="0" fontId="0" fillId="2" borderId="1" xfId="0" applyFill="1" applyBorder="1" applyAlignment="1" applyProtection="1">
      <alignment horizontal="center"/>
    </xf>
    <xf numFmtId="0" fontId="0" fillId="0" borderId="4" xfId="0" applyBorder="1" applyAlignment="1" applyProtection="1">
      <alignment horizontal="left" vertical="center"/>
    </xf>
    <xf numFmtId="0" fontId="0" fillId="0" borderId="1" xfId="0" applyBorder="1" applyAlignment="1" applyProtection="1">
      <alignment horizontal="left" vertical="center" wrapText="1"/>
      <protection locked="0"/>
    </xf>
    <xf numFmtId="0" fontId="0" fillId="0" borderId="1" xfId="0" applyFill="1" applyBorder="1" applyAlignment="1" applyProtection="1">
      <alignment horizontal="left"/>
    </xf>
    <xf numFmtId="0" fontId="2" fillId="2" borderId="1" xfId="0" applyFont="1" applyFill="1" applyBorder="1" applyProtection="1"/>
    <xf numFmtId="0" fontId="2" fillId="2" borderId="2" xfId="0" applyFont="1" applyFill="1" applyBorder="1" applyProtection="1"/>
    <xf numFmtId="0" fontId="0" fillId="0" borderId="1" xfId="0" applyBorder="1" applyProtection="1"/>
    <xf numFmtId="0" fontId="0" fillId="0" borderId="1" xfId="0" applyBorder="1" applyProtection="1">
      <protection locked="0"/>
    </xf>
    <xf numFmtId="0" fontId="0" fillId="0" borderId="1" xfId="0" applyBorder="1"/>
    <xf numFmtId="0" fontId="0" fillId="2" borderId="0" xfId="0" applyFill="1" applyProtection="1"/>
    <xf numFmtId="0" fontId="0" fillId="0" borderId="1" xfId="0" applyFill="1" applyBorder="1" applyProtection="1"/>
    <xf numFmtId="0" fontId="0" fillId="0" borderId="0" xfId="0" applyFill="1"/>
    <xf numFmtId="0" fontId="1" fillId="0" borderId="2" xfId="0" applyFont="1" applyFill="1" applyBorder="1" applyProtection="1"/>
    <xf numFmtId="0" fontId="0" fillId="0" borderId="1" xfId="0" applyFill="1" applyBorder="1" applyProtection="1">
      <protection locked="0"/>
    </xf>
    <xf numFmtId="0" fontId="0" fillId="0" borderId="2" xfId="0" applyFill="1" applyBorder="1" applyAlignment="1" applyProtection="1">
      <alignment horizontal="left"/>
      <protection locked="0"/>
    </xf>
    <xf numFmtId="0" fontId="0" fillId="2" borderId="5" xfId="0" applyFill="1" applyBorder="1" applyAlignment="1" applyProtection="1"/>
    <xf numFmtId="0" fontId="0" fillId="2" borderId="3" xfId="0" applyFill="1" applyBorder="1" applyAlignment="1" applyProtection="1">
      <alignment horizontal="center"/>
    </xf>
    <xf numFmtId="0" fontId="0" fillId="2" borderId="5" xfId="0" applyFill="1" applyBorder="1" applyAlignment="1" applyProtection="1">
      <alignment horizontal="center"/>
    </xf>
    <xf numFmtId="0" fontId="0" fillId="2" borderId="6" xfId="0" applyFill="1" applyBorder="1" applyAlignment="1" applyProtection="1">
      <alignment horizontal="center"/>
    </xf>
    <xf numFmtId="1" fontId="0" fillId="0" borderId="0" xfId="0" applyNumberFormat="1" applyAlignment="1" applyProtection="1"/>
    <xf numFmtId="0" fontId="0" fillId="0" borderId="0" xfId="0" applyAlignment="1"/>
    <xf numFmtId="49" fontId="0" fillId="0" borderId="1" xfId="0" applyNumberFormat="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8" xfId="0" applyFill="1" applyBorder="1" applyAlignment="1" applyProtection="1">
      <alignment horizontal="left"/>
      <protection locked="0"/>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2" borderId="9" xfId="0" applyFill="1" applyBorder="1" applyAlignment="1" applyProtection="1">
      <alignment horizontal="center"/>
    </xf>
    <xf numFmtId="0" fontId="0" fillId="0" borderId="7" xfId="0" applyBorder="1" applyAlignment="1" applyProtection="1">
      <alignment horizontal="left"/>
      <protection locked="0"/>
    </xf>
    <xf numFmtId="0" fontId="0" fillId="0" borderId="9" xfId="0" applyBorder="1" applyAlignment="1" applyProtection="1">
      <alignment horizontal="left"/>
      <protection locked="0"/>
    </xf>
    <xf numFmtId="0" fontId="0" fillId="0" borderId="8" xfId="0" applyBorder="1" applyAlignment="1" applyProtection="1">
      <alignment horizontal="left"/>
      <protection locked="0"/>
    </xf>
    <xf numFmtId="0" fontId="0" fillId="2" borderId="8" xfId="0" applyFill="1" applyBorder="1" applyAlignment="1" applyProtection="1">
      <alignment horizontal="center"/>
      <protection locked="0"/>
    </xf>
    <xf numFmtId="0" fontId="0" fillId="0" borderId="0" xfId="0" applyBorder="1" applyAlignment="1" applyProtection="1">
      <protection locked="0"/>
    </xf>
    <xf numFmtId="0" fontId="0" fillId="0" borderId="6" xfId="0" applyBorder="1" applyAlignment="1" applyProtection="1">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2" borderId="14"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10" xfId="0"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1" xfId="0" applyFill="1" applyBorder="1" applyAlignment="1" applyProtection="1">
      <protection locked="0"/>
    </xf>
    <xf numFmtId="0" fontId="0" fillId="2" borderId="0" xfId="0" applyFill="1" applyBorder="1" applyAlignment="1" applyProtection="1">
      <alignment horizontal="left"/>
      <protection locked="0"/>
    </xf>
    <xf numFmtId="0" fontId="0" fillId="2" borderId="9" xfId="0" applyFill="1" applyBorder="1" applyAlignment="1" applyProtection="1">
      <alignment horizontal="left"/>
    </xf>
    <xf numFmtId="0" fontId="0" fillId="2" borderId="7" xfId="0" applyFill="1" applyBorder="1" applyAlignment="1" applyProtection="1"/>
    <xf numFmtId="0" fontId="0" fillId="3" borderId="1" xfId="0" applyFill="1" applyBorder="1" applyAlignment="1" applyProtection="1">
      <alignment horizontal="center"/>
    </xf>
    <xf numFmtId="0" fontId="0" fillId="3" borderId="1" xfId="0" applyFill="1" applyBorder="1" applyAlignment="1" applyProtection="1">
      <protection locked="0"/>
    </xf>
    <xf numFmtId="0" fontId="0" fillId="3" borderId="1" xfId="0" applyFill="1" applyBorder="1" applyAlignment="1" applyProtection="1"/>
    <xf numFmtId="0" fontId="0" fillId="3" borderId="7" xfId="0" applyFill="1" applyBorder="1" applyAlignment="1" applyProtection="1">
      <protection locked="0"/>
    </xf>
    <xf numFmtId="0" fontId="0" fillId="4" borderId="1" xfId="0" applyFill="1" applyBorder="1" applyAlignment="1" applyProtection="1">
      <protection locked="0"/>
    </xf>
    <xf numFmtId="0" fontId="0" fillId="4" borderId="1" xfId="0" applyFill="1" applyBorder="1" applyAlignment="1" applyProtection="1"/>
    <xf numFmtId="0" fontId="0" fillId="4" borderId="7" xfId="0" applyFill="1" applyBorder="1" applyAlignment="1" applyProtection="1">
      <protection locked="0"/>
    </xf>
    <xf numFmtId="0" fontId="0" fillId="5" borderId="1" xfId="0" applyFill="1" applyBorder="1" applyAlignment="1" applyProtection="1">
      <protection locked="0"/>
    </xf>
    <xf numFmtId="0" fontId="0" fillId="5" borderId="1" xfId="0" applyFill="1" applyBorder="1" applyAlignment="1" applyProtection="1"/>
    <xf numFmtId="0" fontId="0" fillId="5" borderId="7" xfId="0" applyFill="1" applyBorder="1" applyAlignment="1" applyProtection="1">
      <protection locked="0"/>
    </xf>
    <xf numFmtId="0" fontId="0" fillId="2" borderId="12" xfId="0" applyFill="1" applyBorder="1" applyAlignment="1" applyProtection="1"/>
    <xf numFmtId="0" fontId="0" fillId="2" borderId="15" xfId="0" applyFill="1" applyBorder="1" applyAlignment="1" applyProtection="1"/>
    <xf numFmtId="0" fontId="0" fillId="3" borderId="7" xfId="0" applyFill="1" applyBorder="1" applyAlignment="1" applyProtection="1"/>
    <xf numFmtId="0" fontId="0" fillId="4" borderId="7" xfId="0" applyFill="1" applyBorder="1" applyAlignment="1" applyProtection="1"/>
    <xf numFmtId="0" fontId="0" fillId="5" borderId="7" xfId="0" applyFill="1" applyBorder="1" applyAlignment="1" applyProtection="1"/>
    <xf numFmtId="0" fontId="0" fillId="0" borderId="2" xfId="0" applyFill="1" applyBorder="1" applyAlignment="1" applyProtection="1">
      <alignment horizontal="left"/>
    </xf>
    <xf numFmtId="0" fontId="0" fillId="0" borderId="10" xfId="0" applyFill="1" applyBorder="1" applyAlignment="1" applyProtection="1">
      <alignment horizontal="left"/>
    </xf>
    <xf numFmtId="0" fontId="0" fillId="0" borderId="13" xfId="0" applyFill="1" applyBorder="1" applyAlignment="1" applyProtection="1">
      <alignment horizontal="left"/>
    </xf>
    <xf numFmtId="0" fontId="0" fillId="2" borderId="13" xfId="0" applyFill="1" applyBorder="1" applyAlignment="1" applyProtection="1"/>
    <xf numFmtId="0" fontId="0" fillId="0" borderId="1" xfId="0" applyFill="1" applyBorder="1" applyAlignment="1">
      <alignment horizontal="left"/>
    </xf>
    <xf numFmtId="0" fontId="1" fillId="0" borderId="1" xfId="0" applyFont="1" applyBorder="1"/>
    <xf numFmtId="0" fontId="1" fillId="0" borderId="1" xfId="0" applyFont="1" applyFill="1" applyBorder="1"/>
    <xf numFmtId="0" fontId="4" fillId="0" borderId="0" xfId="1" applyFont="1" applyAlignment="1">
      <alignment horizontal="center" vertical="top" wrapText="1"/>
    </xf>
    <xf numFmtId="0" fontId="5" fillId="0" borderId="0" xfId="1" applyFont="1" applyAlignment="1">
      <alignment vertical="top" wrapText="1"/>
    </xf>
    <xf numFmtId="0" fontId="1" fillId="0" borderId="1" xfId="0" applyFont="1" applyBorder="1" applyAlignment="1" applyProtection="1">
      <alignment horizontal="left"/>
      <protection locked="0"/>
    </xf>
    <xf numFmtId="0" fontId="0" fillId="2" borderId="7" xfId="0" applyFill="1" applyBorder="1" applyAlignment="1" applyProtection="1">
      <alignment horizontal="left"/>
    </xf>
    <xf numFmtId="0" fontId="0" fillId="2" borderId="8" xfId="0" applyFill="1" applyBorder="1" applyAlignment="1" applyProtection="1">
      <alignment horizontal="left"/>
    </xf>
    <xf numFmtId="0" fontId="0" fillId="2" borderId="9"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0" fillId="0" borderId="0" xfId="0" applyFill="1" applyBorder="1" applyAlignment="1" applyProtection="1">
      <alignment horizontal="center"/>
    </xf>
    <xf numFmtId="0" fontId="0" fillId="0" borderId="4" xfId="0" applyBorder="1" applyAlignment="1" applyProtection="1"/>
    <xf numFmtId="0" fontId="2" fillId="0" borderId="4" xfId="0" applyFont="1" applyBorder="1" applyAlignment="1" applyProtection="1">
      <alignment vertical="center"/>
    </xf>
    <xf numFmtId="0" fontId="1" fillId="0" borderId="0" xfId="0" applyFont="1"/>
    <xf numFmtId="0" fontId="9" fillId="0" borderId="0" xfId="0" applyFont="1"/>
    <xf numFmtId="0" fontId="1" fillId="2" borderId="1" xfId="0" applyFont="1" applyFill="1" applyBorder="1" applyProtection="1"/>
    <xf numFmtId="49" fontId="1" fillId="0" borderId="1" xfId="0" applyNumberFormat="1" applyFont="1" applyBorder="1" applyAlignment="1" applyProtection="1">
      <alignment horizontal="left"/>
      <protection locked="0"/>
    </xf>
    <xf numFmtId="0" fontId="1" fillId="0" borderId="0" xfId="0" applyFont="1" applyAlignment="1" applyProtection="1">
      <protection locked="0"/>
    </xf>
    <xf numFmtId="0" fontId="11" fillId="0" borderId="0" xfId="2" applyFont="1"/>
    <xf numFmtId="0" fontId="0" fillId="0" borderId="7" xfId="0" applyFill="1" applyBorder="1" applyAlignment="1" applyProtection="1">
      <alignment horizontal="left"/>
    </xf>
    <xf numFmtId="0" fontId="0" fillId="0" borderId="9" xfId="0" applyFill="1" applyBorder="1" applyAlignment="1" applyProtection="1">
      <alignment horizontal="left"/>
    </xf>
    <xf numFmtId="0" fontId="0" fillId="0" borderId="8" xfId="0" applyFill="1" applyBorder="1" applyAlignment="1" applyProtection="1">
      <alignment horizontal="left"/>
    </xf>
    <xf numFmtId="0" fontId="0" fillId="2" borderId="7" xfId="0" applyFill="1" applyBorder="1" applyAlignment="1" applyProtection="1">
      <alignment horizontal="left"/>
    </xf>
    <xf numFmtId="0" fontId="0" fillId="2" borderId="9" xfId="0" applyFill="1" applyBorder="1" applyAlignment="1" applyProtection="1">
      <alignment horizontal="left"/>
    </xf>
    <xf numFmtId="0" fontId="0" fillId="2" borderId="8" xfId="0" applyFill="1" applyBorder="1" applyAlignment="1" applyProtection="1">
      <alignment horizontal="left"/>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3" borderId="7" xfId="0" applyFill="1" applyBorder="1" applyAlignment="1" applyProtection="1">
      <alignment horizontal="center"/>
    </xf>
    <xf numFmtId="0" fontId="0" fillId="3" borderId="9" xfId="0" applyFill="1" applyBorder="1" applyAlignment="1" applyProtection="1">
      <alignment horizontal="center"/>
    </xf>
    <xf numFmtId="0" fontId="0" fillId="3" borderId="8" xfId="0" applyFill="1" applyBorder="1" applyAlignment="1" applyProtection="1">
      <alignment horizontal="center"/>
    </xf>
    <xf numFmtId="0" fontId="0" fillId="4" borderId="7"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8" xfId="0" applyFill="1" applyBorder="1" applyAlignment="1" applyProtection="1">
      <alignment horizontal="center"/>
      <protection locked="0"/>
    </xf>
    <xf numFmtId="49" fontId="0" fillId="3" borderId="7" xfId="0" applyNumberFormat="1" applyFill="1" applyBorder="1" applyAlignment="1" applyProtection="1">
      <alignment horizontal="center"/>
    </xf>
    <xf numFmtId="49" fontId="0" fillId="3" borderId="9" xfId="0" applyNumberFormat="1" applyFill="1" applyBorder="1" applyAlignment="1" applyProtection="1">
      <alignment horizontal="center"/>
    </xf>
    <xf numFmtId="49" fontId="0" fillId="3" borderId="8" xfId="0" applyNumberFormat="1" applyFill="1" applyBorder="1" applyAlignment="1" applyProtection="1">
      <alignment horizontal="center"/>
    </xf>
    <xf numFmtId="0" fontId="0" fillId="2" borderId="7" xfId="0" applyFill="1" applyBorder="1" applyAlignment="1" applyProtection="1">
      <alignment horizontal="center"/>
    </xf>
    <xf numFmtId="0" fontId="0" fillId="2" borderId="9" xfId="0" applyFill="1" applyBorder="1" applyAlignment="1" applyProtection="1">
      <alignment horizontal="center"/>
    </xf>
    <xf numFmtId="0" fontId="0" fillId="2" borderId="8" xfId="0" applyFill="1" applyBorder="1" applyAlignment="1" applyProtection="1">
      <alignment horizontal="center"/>
    </xf>
    <xf numFmtId="0" fontId="0" fillId="0" borderId="7" xfId="0" applyBorder="1" applyAlignment="1" applyProtection="1">
      <alignment horizontal="left"/>
    </xf>
    <xf numFmtId="0" fontId="0" fillId="0" borderId="9" xfId="0" applyBorder="1" applyAlignment="1" applyProtection="1">
      <alignment horizontal="left"/>
    </xf>
    <xf numFmtId="0" fontId="0" fillId="0" borderId="8" xfId="0" applyBorder="1" applyAlignment="1" applyProtection="1">
      <alignment horizontal="left"/>
    </xf>
    <xf numFmtId="0" fontId="0" fillId="0" borderId="7" xfId="0" applyFill="1" applyBorder="1" applyAlignment="1" applyProtection="1">
      <alignment horizontal="left"/>
      <protection locked="0"/>
    </xf>
    <xf numFmtId="0" fontId="0" fillId="0" borderId="9" xfId="0" applyFill="1" applyBorder="1" applyAlignment="1" applyProtection="1">
      <alignment horizontal="left"/>
      <protection locked="0"/>
    </xf>
    <xf numFmtId="0" fontId="0" fillId="0" borderId="8" xfId="0" applyFill="1" applyBorder="1" applyAlignment="1" applyProtection="1">
      <alignment horizontal="left"/>
      <protection locked="0"/>
    </xf>
    <xf numFmtId="0" fontId="0" fillId="0" borderId="10" xfId="0" applyFill="1" applyBorder="1" applyAlignment="1" applyProtection="1">
      <alignment horizontal="center"/>
    </xf>
    <xf numFmtId="0" fontId="0" fillId="0" borderId="11" xfId="0" applyFill="1" applyBorder="1" applyAlignment="1" applyProtection="1">
      <alignment horizontal="center"/>
    </xf>
    <xf numFmtId="0" fontId="0" fillId="0" borderId="12" xfId="0" applyFill="1" applyBorder="1" applyAlignment="1" applyProtection="1">
      <alignment horizontal="center"/>
    </xf>
    <xf numFmtId="0" fontId="0" fillId="0" borderId="13" xfId="0" applyFill="1" applyBorder="1" applyAlignment="1" applyProtection="1">
      <alignment horizontal="center"/>
    </xf>
    <xf numFmtId="0" fontId="0" fillId="0" borderId="0" xfId="0" applyFill="1" applyBorder="1" applyAlignment="1" applyProtection="1">
      <alignment horizontal="center"/>
    </xf>
    <xf numFmtId="0" fontId="0" fillId="0" borderId="6" xfId="0" applyFill="1" applyBorder="1" applyAlignment="1" applyProtection="1">
      <alignment horizontal="center"/>
    </xf>
    <xf numFmtId="0" fontId="0" fillId="0" borderId="14" xfId="0" applyFill="1" applyBorder="1" applyAlignment="1" applyProtection="1">
      <alignment horizontal="center"/>
    </xf>
    <xf numFmtId="0" fontId="0" fillId="0" borderId="4" xfId="0" applyFill="1" applyBorder="1" applyAlignment="1" applyProtection="1">
      <alignment horizontal="center"/>
    </xf>
    <xf numFmtId="0" fontId="0" fillId="0" borderId="15" xfId="0" applyFill="1" applyBorder="1" applyAlignment="1" applyProtection="1">
      <alignment horizontal="center"/>
    </xf>
    <xf numFmtId="0" fontId="1" fillId="0" borderId="7" xfId="0" applyFont="1" applyBorder="1" applyAlignment="1" applyProtection="1">
      <alignment horizontal="left"/>
    </xf>
    <xf numFmtId="0" fontId="3" fillId="0" borderId="11" xfId="0" applyFont="1" applyBorder="1" applyAlignment="1" applyProtection="1">
      <alignment horizontal="right" vertical="center"/>
    </xf>
    <xf numFmtId="0" fontId="0" fillId="0" borderId="11" xfId="0" applyBorder="1"/>
    <xf numFmtId="0" fontId="0" fillId="0" borderId="12" xfId="0" applyBorder="1"/>
    <xf numFmtId="0" fontId="0" fillId="0" borderId="4" xfId="0" applyBorder="1"/>
    <xf numFmtId="0" fontId="0" fillId="0" borderId="15" xfId="0" applyBorder="1"/>
    <xf numFmtId="0" fontId="0" fillId="0" borderId="10" xfId="0" applyFill="1" applyBorder="1" applyAlignment="1" applyProtection="1">
      <alignment horizontal="center"/>
      <protection locked="0"/>
    </xf>
    <xf numFmtId="0" fontId="0" fillId="0" borderId="11"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0" fillId="0" borderId="10" xfId="0" applyBorder="1" applyAlignment="1" applyProtection="1">
      <alignment horizontal="center"/>
    </xf>
    <xf numFmtId="0" fontId="0" fillId="0" borderId="13" xfId="0" applyBorder="1" applyAlignment="1" applyProtection="1">
      <alignment horizontal="center"/>
    </xf>
    <xf numFmtId="0" fontId="0" fillId="0" borderId="14" xfId="0" applyBorder="1" applyAlignment="1" applyProtection="1">
      <alignment horizontal="center"/>
    </xf>
    <xf numFmtId="0" fontId="0" fillId="0" borderId="14" xfId="0" applyBorder="1" applyAlignment="1" applyProtection="1">
      <alignment horizontal="center" vertical="center"/>
    </xf>
    <xf numFmtId="0" fontId="0" fillId="0" borderId="4" xfId="0" applyBorder="1" applyAlignment="1" applyProtection="1">
      <alignment horizontal="center" vertical="center"/>
    </xf>
    <xf numFmtId="0" fontId="0" fillId="2" borderId="4" xfId="0" applyFill="1" applyBorder="1" applyAlignment="1" applyProtection="1">
      <alignment horizontal="center" vertical="center"/>
    </xf>
    <xf numFmtId="0" fontId="0" fillId="2" borderId="7"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Border="1" applyAlignment="1" applyProtection="1">
      <alignment horizontal="left" vertical="center"/>
    </xf>
    <xf numFmtId="0" fontId="0" fillId="0" borderId="4" xfId="0" applyBorder="1" applyAlignment="1" applyProtection="1">
      <alignment horizontal="left" vertical="center"/>
    </xf>
    <xf numFmtId="0" fontId="0" fillId="2" borderId="7"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 fillId="0" borderId="4" xfId="0" applyFont="1" applyBorder="1" applyAlignment="1" applyProtection="1">
      <alignment horizontal="left" vertical="center"/>
    </xf>
  </cellXfs>
  <cellStyles count="3">
    <cellStyle name="Hyperlink" xfId="2" builtinId="8"/>
    <cellStyle name="Standaard" xfId="0" builtinId="0"/>
    <cellStyle name="Standaard 2" xfId="1"/>
  </cellStyles>
  <dxfs count="9">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CheckBox" fmlaLink="$G$2" lockText="1"/>
</file>

<file path=xl/ctrlProps/ctrlProp312.xml><?xml version="1.0" encoding="utf-8"?>
<formControlPr xmlns="http://schemas.microsoft.com/office/spreadsheetml/2009/9/main" objectType="CheckBox" fmlaLink="$H$2"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64193" name="Button 1" hidden="1">
              <a:extLst>
                <a:ext uri="{63B3BB69-23CF-44E3-9099-C40C66FF867C}">
                  <a14:compatExt spid="_x0000_s26419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64194" name="Button 2" hidden="1">
              <a:extLst>
                <a:ext uri="{63B3BB69-23CF-44E3-9099-C40C66FF867C}">
                  <a14:compatExt spid="_x0000_s26419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64195" name="Button 3" hidden="1">
              <a:extLst>
                <a:ext uri="{63B3BB69-23CF-44E3-9099-C40C66FF867C}">
                  <a14:compatExt spid="_x0000_s26419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64196" name="Button 4" hidden="1">
              <a:extLst>
                <a:ext uri="{63B3BB69-23CF-44E3-9099-C40C66FF867C}">
                  <a14:compatExt spid="_x0000_s26419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64197" name="Button 5" hidden="1">
              <a:extLst>
                <a:ext uri="{63B3BB69-23CF-44E3-9099-C40C66FF867C}">
                  <a14:compatExt spid="_x0000_s26419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64198" name="Button 6" hidden="1">
              <a:extLst>
                <a:ext uri="{63B3BB69-23CF-44E3-9099-C40C66FF867C}">
                  <a14:compatExt spid="_x0000_s26419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64199" name="Button 7" hidden="1">
              <a:extLst>
                <a:ext uri="{63B3BB69-23CF-44E3-9099-C40C66FF867C}">
                  <a14:compatExt spid="_x0000_s26419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64200" name="Button 8" hidden="1">
              <a:extLst>
                <a:ext uri="{63B3BB69-23CF-44E3-9099-C40C66FF867C}">
                  <a14:compatExt spid="_x0000_s26420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64201" name="Button 9" hidden="1">
              <a:extLst>
                <a:ext uri="{63B3BB69-23CF-44E3-9099-C40C66FF867C}">
                  <a14:compatExt spid="_x0000_s26420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64202" name="Button 10" hidden="1">
              <a:extLst>
                <a:ext uri="{63B3BB69-23CF-44E3-9099-C40C66FF867C}">
                  <a14:compatExt spid="_x0000_s26420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64203" name="Button 11" hidden="1">
              <a:extLst>
                <a:ext uri="{63B3BB69-23CF-44E3-9099-C40C66FF867C}">
                  <a14:compatExt spid="_x0000_s26420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64204" name="Button 12" hidden="1">
              <a:extLst>
                <a:ext uri="{63B3BB69-23CF-44E3-9099-C40C66FF867C}">
                  <a14:compatExt spid="_x0000_s26420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64205" name="Button 13" hidden="1">
              <a:extLst>
                <a:ext uri="{63B3BB69-23CF-44E3-9099-C40C66FF867C}">
                  <a14:compatExt spid="_x0000_s26420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64206" name="Button 14" hidden="1">
              <a:extLst>
                <a:ext uri="{63B3BB69-23CF-44E3-9099-C40C66FF867C}">
                  <a14:compatExt spid="_x0000_s26420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64207" name="Button 15" hidden="1">
              <a:extLst>
                <a:ext uri="{63B3BB69-23CF-44E3-9099-C40C66FF867C}">
                  <a14:compatExt spid="_x0000_s26420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64208" name="Button 16" hidden="1">
              <a:extLst>
                <a:ext uri="{63B3BB69-23CF-44E3-9099-C40C66FF867C}">
                  <a14:compatExt spid="_x0000_s26420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64209" name="Button 17" hidden="1">
              <a:extLst>
                <a:ext uri="{63B3BB69-23CF-44E3-9099-C40C66FF867C}">
                  <a14:compatExt spid="_x0000_s26420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64210" name="Button 18" hidden="1">
              <a:extLst>
                <a:ext uri="{63B3BB69-23CF-44E3-9099-C40C66FF867C}">
                  <a14:compatExt spid="_x0000_s26421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64211" name="Button 19" hidden="1">
              <a:extLst>
                <a:ext uri="{63B3BB69-23CF-44E3-9099-C40C66FF867C}">
                  <a14:compatExt spid="_x0000_s26421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64212" name="Button 20" hidden="1">
              <a:extLst>
                <a:ext uri="{63B3BB69-23CF-44E3-9099-C40C66FF867C}">
                  <a14:compatExt spid="_x0000_s26421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64213" name="Button 21" hidden="1">
              <a:extLst>
                <a:ext uri="{63B3BB69-23CF-44E3-9099-C40C66FF867C}">
                  <a14:compatExt spid="_x0000_s26421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64214" name="Button 22" hidden="1">
              <a:extLst>
                <a:ext uri="{63B3BB69-23CF-44E3-9099-C40C66FF867C}">
                  <a14:compatExt spid="_x0000_s26421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64215" name="Button 23" hidden="1">
              <a:extLst>
                <a:ext uri="{63B3BB69-23CF-44E3-9099-C40C66FF867C}">
                  <a14:compatExt spid="_x0000_s26421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64216" name="Button 24" hidden="1">
              <a:extLst>
                <a:ext uri="{63B3BB69-23CF-44E3-9099-C40C66FF867C}">
                  <a14:compatExt spid="_x0000_s26421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64217" name="Button 25" hidden="1">
              <a:extLst>
                <a:ext uri="{63B3BB69-23CF-44E3-9099-C40C66FF867C}">
                  <a14:compatExt spid="_x0000_s26421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64218" name="Button 26" hidden="1">
              <a:extLst>
                <a:ext uri="{63B3BB69-23CF-44E3-9099-C40C66FF867C}">
                  <a14:compatExt spid="_x0000_s26421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66241" name="Button 1" hidden="1">
              <a:extLst>
                <a:ext uri="{63B3BB69-23CF-44E3-9099-C40C66FF867C}">
                  <a14:compatExt spid="_x0000_s26624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66242" name="Button 2" hidden="1">
              <a:extLst>
                <a:ext uri="{63B3BB69-23CF-44E3-9099-C40C66FF867C}">
                  <a14:compatExt spid="_x0000_s26624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66243" name="Button 3" hidden="1">
              <a:extLst>
                <a:ext uri="{63B3BB69-23CF-44E3-9099-C40C66FF867C}">
                  <a14:compatExt spid="_x0000_s26624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66244" name="Button 4" hidden="1">
              <a:extLst>
                <a:ext uri="{63B3BB69-23CF-44E3-9099-C40C66FF867C}">
                  <a14:compatExt spid="_x0000_s26624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66245" name="Button 5" hidden="1">
              <a:extLst>
                <a:ext uri="{63B3BB69-23CF-44E3-9099-C40C66FF867C}">
                  <a14:compatExt spid="_x0000_s26624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66246" name="Button 6" hidden="1">
              <a:extLst>
                <a:ext uri="{63B3BB69-23CF-44E3-9099-C40C66FF867C}">
                  <a14:compatExt spid="_x0000_s26624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66247" name="Button 7" hidden="1">
              <a:extLst>
                <a:ext uri="{63B3BB69-23CF-44E3-9099-C40C66FF867C}">
                  <a14:compatExt spid="_x0000_s26624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66248" name="Button 8" hidden="1">
              <a:extLst>
                <a:ext uri="{63B3BB69-23CF-44E3-9099-C40C66FF867C}">
                  <a14:compatExt spid="_x0000_s26624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66249" name="Button 9" hidden="1">
              <a:extLst>
                <a:ext uri="{63B3BB69-23CF-44E3-9099-C40C66FF867C}">
                  <a14:compatExt spid="_x0000_s2662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66250" name="Button 10" hidden="1">
              <a:extLst>
                <a:ext uri="{63B3BB69-23CF-44E3-9099-C40C66FF867C}">
                  <a14:compatExt spid="_x0000_s26625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66251" name="Button 11" hidden="1">
              <a:extLst>
                <a:ext uri="{63B3BB69-23CF-44E3-9099-C40C66FF867C}">
                  <a14:compatExt spid="_x0000_s26625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66252" name="Button 12" hidden="1">
              <a:extLst>
                <a:ext uri="{63B3BB69-23CF-44E3-9099-C40C66FF867C}">
                  <a14:compatExt spid="_x0000_s26625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66253" name="Button 13" hidden="1">
              <a:extLst>
                <a:ext uri="{63B3BB69-23CF-44E3-9099-C40C66FF867C}">
                  <a14:compatExt spid="_x0000_s26625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66254" name="Button 14" hidden="1">
              <a:extLst>
                <a:ext uri="{63B3BB69-23CF-44E3-9099-C40C66FF867C}">
                  <a14:compatExt spid="_x0000_s26625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66255" name="Button 15" hidden="1">
              <a:extLst>
                <a:ext uri="{63B3BB69-23CF-44E3-9099-C40C66FF867C}">
                  <a14:compatExt spid="_x0000_s26625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66256" name="Button 16" hidden="1">
              <a:extLst>
                <a:ext uri="{63B3BB69-23CF-44E3-9099-C40C66FF867C}">
                  <a14:compatExt spid="_x0000_s26625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66257" name="Button 17" hidden="1">
              <a:extLst>
                <a:ext uri="{63B3BB69-23CF-44E3-9099-C40C66FF867C}">
                  <a14:compatExt spid="_x0000_s26625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66258" name="Button 18" hidden="1">
              <a:extLst>
                <a:ext uri="{63B3BB69-23CF-44E3-9099-C40C66FF867C}">
                  <a14:compatExt spid="_x0000_s26625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66259" name="Button 19" hidden="1">
              <a:extLst>
                <a:ext uri="{63B3BB69-23CF-44E3-9099-C40C66FF867C}">
                  <a14:compatExt spid="_x0000_s26625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66260" name="Button 20" hidden="1">
              <a:extLst>
                <a:ext uri="{63B3BB69-23CF-44E3-9099-C40C66FF867C}">
                  <a14:compatExt spid="_x0000_s26626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209550</xdr:colOff>
          <xdr:row>7</xdr:row>
          <xdr:rowOff>314325</xdr:rowOff>
        </xdr:to>
        <xdr:sp macro="" textlink="">
          <xdr:nvSpPr>
            <xdr:cNvPr id="266261" name="Button 21" hidden="1">
              <a:extLst>
                <a:ext uri="{63B3BB69-23CF-44E3-9099-C40C66FF867C}">
                  <a14:compatExt spid="_x0000_s26626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66262" name="Button 22" hidden="1">
              <a:extLst>
                <a:ext uri="{63B3BB69-23CF-44E3-9099-C40C66FF867C}">
                  <a14:compatExt spid="_x0000_s26626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66263" name="Button 23" hidden="1">
              <a:extLst>
                <a:ext uri="{63B3BB69-23CF-44E3-9099-C40C66FF867C}">
                  <a14:compatExt spid="_x0000_s26626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66264" name="Button 24" hidden="1">
              <a:extLst>
                <a:ext uri="{63B3BB69-23CF-44E3-9099-C40C66FF867C}">
                  <a14:compatExt spid="_x0000_s26626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66265" name="Button 25" hidden="1">
              <a:extLst>
                <a:ext uri="{63B3BB69-23CF-44E3-9099-C40C66FF867C}">
                  <a14:compatExt spid="_x0000_s26626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66266" name="Button 26" hidden="1">
              <a:extLst>
                <a:ext uri="{63B3BB69-23CF-44E3-9099-C40C66FF867C}">
                  <a14:compatExt spid="_x0000_s26626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69313" name="Button 1" hidden="1">
              <a:extLst>
                <a:ext uri="{63B3BB69-23CF-44E3-9099-C40C66FF867C}">
                  <a14:compatExt spid="_x0000_s26931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69314" name="Button 2" hidden="1">
              <a:extLst>
                <a:ext uri="{63B3BB69-23CF-44E3-9099-C40C66FF867C}">
                  <a14:compatExt spid="_x0000_s26931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69315" name="Button 3" hidden="1">
              <a:extLst>
                <a:ext uri="{63B3BB69-23CF-44E3-9099-C40C66FF867C}">
                  <a14:compatExt spid="_x0000_s26931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69316" name="Button 4" hidden="1">
              <a:extLst>
                <a:ext uri="{63B3BB69-23CF-44E3-9099-C40C66FF867C}">
                  <a14:compatExt spid="_x0000_s26931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69317" name="Button 5" hidden="1">
              <a:extLst>
                <a:ext uri="{63B3BB69-23CF-44E3-9099-C40C66FF867C}">
                  <a14:compatExt spid="_x0000_s26931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69318" name="Button 6" hidden="1">
              <a:extLst>
                <a:ext uri="{63B3BB69-23CF-44E3-9099-C40C66FF867C}">
                  <a14:compatExt spid="_x0000_s26931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69319" name="Button 7" hidden="1">
              <a:extLst>
                <a:ext uri="{63B3BB69-23CF-44E3-9099-C40C66FF867C}">
                  <a14:compatExt spid="_x0000_s26931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69320" name="Button 8" hidden="1">
              <a:extLst>
                <a:ext uri="{63B3BB69-23CF-44E3-9099-C40C66FF867C}">
                  <a14:compatExt spid="_x0000_s26932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69321" name="Button 9" hidden="1">
              <a:extLst>
                <a:ext uri="{63B3BB69-23CF-44E3-9099-C40C66FF867C}">
                  <a14:compatExt spid="_x0000_s26932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69322" name="Button 10" hidden="1">
              <a:extLst>
                <a:ext uri="{63B3BB69-23CF-44E3-9099-C40C66FF867C}">
                  <a14:compatExt spid="_x0000_s26932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69323" name="Button 11" hidden="1">
              <a:extLst>
                <a:ext uri="{63B3BB69-23CF-44E3-9099-C40C66FF867C}">
                  <a14:compatExt spid="_x0000_s26932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69324" name="Button 12" hidden="1">
              <a:extLst>
                <a:ext uri="{63B3BB69-23CF-44E3-9099-C40C66FF867C}">
                  <a14:compatExt spid="_x0000_s26932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69325" name="Button 13" hidden="1">
              <a:extLst>
                <a:ext uri="{63B3BB69-23CF-44E3-9099-C40C66FF867C}">
                  <a14:compatExt spid="_x0000_s26932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69326" name="Button 14" hidden="1">
              <a:extLst>
                <a:ext uri="{63B3BB69-23CF-44E3-9099-C40C66FF867C}">
                  <a14:compatExt spid="_x0000_s26932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69327" name="Button 15" hidden="1">
              <a:extLst>
                <a:ext uri="{63B3BB69-23CF-44E3-9099-C40C66FF867C}">
                  <a14:compatExt spid="_x0000_s26932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69328" name="Button 16" hidden="1">
              <a:extLst>
                <a:ext uri="{63B3BB69-23CF-44E3-9099-C40C66FF867C}">
                  <a14:compatExt spid="_x0000_s26932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69329" name="Button 17" hidden="1">
              <a:extLst>
                <a:ext uri="{63B3BB69-23CF-44E3-9099-C40C66FF867C}">
                  <a14:compatExt spid="_x0000_s26932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69330" name="Button 18" hidden="1">
              <a:extLst>
                <a:ext uri="{63B3BB69-23CF-44E3-9099-C40C66FF867C}">
                  <a14:compatExt spid="_x0000_s26933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69331" name="Button 19" hidden="1">
              <a:extLst>
                <a:ext uri="{63B3BB69-23CF-44E3-9099-C40C66FF867C}">
                  <a14:compatExt spid="_x0000_s26933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69332" name="Button 20" hidden="1">
              <a:extLst>
                <a:ext uri="{63B3BB69-23CF-44E3-9099-C40C66FF867C}">
                  <a14:compatExt spid="_x0000_s26933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69333" name="Button 21" hidden="1">
              <a:extLst>
                <a:ext uri="{63B3BB69-23CF-44E3-9099-C40C66FF867C}">
                  <a14:compatExt spid="_x0000_s26933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69334" name="Button 22" hidden="1">
              <a:extLst>
                <a:ext uri="{63B3BB69-23CF-44E3-9099-C40C66FF867C}">
                  <a14:compatExt spid="_x0000_s26933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69335" name="Button 23" hidden="1">
              <a:extLst>
                <a:ext uri="{63B3BB69-23CF-44E3-9099-C40C66FF867C}">
                  <a14:compatExt spid="_x0000_s26933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69336" name="Button 24" hidden="1">
              <a:extLst>
                <a:ext uri="{63B3BB69-23CF-44E3-9099-C40C66FF867C}">
                  <a14:compatExt spid="_x0000_s26933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69337" name="Button 25" hidden="1">
              <a:extLst>
                <a:ext uri="{63B3BB69-23CF-44E3-9099-C40C66FF867C}">
                  <a14:compatExt spid="_x0000_s26933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69338" name="Button 26" hidden="1">
              <a:extLst>
                <a:ext uri="{63B3BB69-23CF-44E3-9099-C40C66FF867C}">
                  <a14:compatExt spid="_x0000_s26933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295937" name="Button 1" hidden="1">
              <a:extLst>
                <a:ext uri="{63B3BB69-23CF-44E3-9099-C40C66FF867C}">
                  <a14:compatExt spid="_x0000_s29593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295938" name="Button 2" hidden="1">
              <a:extLst>
                <a:ext uri="{63B3BB69-23CF-44E3-9099-C40C66FF867C}">
                  <a14:compatExt spid="_x0000_s29593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295939" name="Button 3" hidden="1">
              <a:extLst>
                <a:ext uri="{63B3BB69-23CF-44E3-9099-C40C66FF867C}">
                  <a14:compatExt spid="_x0000_s29593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295940" name="Button 4" hidden="1">
              <a:extLst>
                <a:ext uri="{63B3BB69-23CF-44E3-9099-C40C66FF867C}">
                  <a14:compatExt spid="_x0000_s29594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295941" name="Button 5" hidden="1">
              <a:extLst>
                <a:ext uri="{63B3BB69-23CF-44E3-9099-C40C66FF867C}">
                  <a14:compatExt spid="_x0000_s29594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295942" name="Button 6" hidden="1">
              <a:extLst>
                <a:ext uri="{63B3BB69-23CF-44E3-9099-C40C66FF867C}">
                  <a14:compatExt spid="_x0000_s29594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295943" name="Button 7" hidden="1">
              <a:extLst>
                <a:ext uri="{63B3BB69-23CF-44E3-9099-C40C66FF867C}">
                  <a14:compatExt spid="_x0000_s29594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295944" name="Button 8" hidden="1">
              <a:extLst>
                <a:ext uri="{63B3BB69-23CF-44E3-9099-C40C66FF867C}">
                  <a14:compatExt spid="_x0000_s29594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295945" name="Button 9" hidden="1">
              <a:extLst>
                <a:ext uri="{63B3BB69-23CF-44E3-9099-C40C66FF867C}">
                  <a14:compatExt spid="_x0000_s29594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295946" name="Button 10" hidden="1">
              <a:extLst>
                <a:ext uri="{63B3BB69-23CF-44E3-9099-C40C66FF867C}">
                  <a14:compatExt spid="_x0000_s29594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295947" name="Button 11" hidden="1">
              <a:extLst>
                <a:ext uri="{63B3BB69-23CF-44E3-9099-C40C66FF867C}">
                  <a14:compatExt spid="_x0000_s29594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295948" name="Button 12" hidden="1">
              <a:extLst>
                <a:ext uri="{63B3BB69-23CF-44E3-9099-C40C66FF867C}">
                  <a14:compatExt spid="_x0000_s29594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295949" name="Button 13" hidden="1">
              <a:extLst>
                <a:ext uri="{63B3BB69-23CF-44E3-9099-C40C66FF867C}">
                  <a14:compatExt spid="_x0000_s2959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295950" name="Button 14" hidden="1">
              <a:extLst>
                <a:ext uri="{63B3BB69-23CF-44E3-9099-C40C66FF867C}">
                  <a14:compatExt spid="_x0000_s29595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295951" name="Button 15" hidden="1">
              <a:extLst>
                <a:ext uri="{63B3BB69-23CF-44E3-9099-C40C66FF867C}">
                  <a14:compatExt spid="_x0000_s29595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295952" name="Button 16" hidden="1">
              <a:extLst>
                <a:ext uri="{63B3BB69-23CF-44E3-9099-C40C66FF867C}">
                  <a14:compatExt spid="_x0000_s29595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295953" name="Button 17" hidden="1">
              <a:extLst>
                <a:ext uri="{63B3BB69-23CF-44E3-9099-C40C66FF867C}">
                  <a14:compatExt spid="_x0000_s29595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295954" name="Button 18" hidden="1">
              <a:extLst>
                <a:ext uri="{63B3BB69-23CF-44E3-9099-C40C66FF867C}">
                  <a14:compatExt spid="_x0000_s29595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295955" name="Button 19" hidden="1">
              <a:extLst>
                <a:ext uri="{63B3BB69-23CF-44E3-9099-C40C66FF867C}">
                  <a14:compatExt spid="_x0000_s29595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295956" name="Button 20" hidden="1">
              <a:extLst>
                <a:ext uri="{63B3BB69-23CF-44E3-9099-C40C66FF867C}">
                  <a14:compatExt spid="_x0000_s29595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295957" name="Button 21" hidden="1">
              <a:extLst>
                <a:ext uri="{63B3BB69-23CF-44E3-9099-C40C66FF867C}">
                  <a14:compatExt spid="_x0000_s29595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295958" name="Button 22" hidden="1">
              <a:extLst>
                <a:ext uri="{63B3BB69-23CF-44E3-9099-C40C66FF867C}">
                  <a14:compatExt spid="_x0000_s29595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295959" name="Button 23" hidden="1">
              <a:extLst>
                <a:ext uri="{63B3BB69-23CF-44E3-9099-C40C66FF867C}">
                  <a14:compatExt spid="_x0000_s29595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295960" name="Button 24" hidden="1">
              <a:extLst>
                <a:ext uri="{63B3BB69-23CF-44E3-9099-C40C66FF867C}">
                  <a14:compatExt spid="_x0000_s29596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295961" name="Button 25" hidden="1">
              <a:extLst>
                <a:ext uri="{63B3BB69-23CF-44E3-9099-C40C66FF867C}">
                  <a14:compatExt spid="_x0000_s29596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295962" name="Button 26" hidden="1">
              <a:extLst>
                <a:ext uri="{63B3BB69-23CF-44E3-9099-C40C66FF867C}">
                  <a14:compatExt spid="_x0000_s29596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159745" name="Button 1" hidden="1">
              <a:extLst>
                <a:ext uri="{63B3BB69-23CF-44E3-9099-C40C66FF867C}">
                  <a14:compatExt spid="_x0000_s15974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159746" name="Button 2" hidden="1">
              <a:extLst>
                <a:ext uri="{63B3BB69-23CF-44E3-9099-C40C66FF867C}">
                  <a14:compatExt spid="_x0000_s15974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159747" name="Button 3" hidden="1">
              <a:extLst>
                <a:ext uri="{63B3BB69-23CF-44E3-9099-C40C66FF867C}">
                  <a14:compatExt spid="_x0000_s15974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159748" name="Button 4" hidden="1">
              <a:extLst>
                <a:ext uri="{63B3BB69-23CF-44E3-9099-C40C66FF867C}">
                  <a14:compatExt spid="_x0000_s15974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159749" name="Button 5" hidden="1">
              <a:extLst>
                <a:ext uri="{63B3BB69-23CF-44E3-9099-C40C66FF867C}">
                  <a14:compatExt spid="_x0000_s1597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9525</xdr:colOff>
          <xdr:row>2</xdr:row>
          <xdr:rowOff>9525</xdr:rowOff>
        </xdr:from>
        <xdr:to>
          <xdr:col>66</xdr:col>
          <xdr:colOff>0</xdr:colOff>
          <xdr:row>4</xdr:row>
          <xdr:rowOff>0</xdr:rowOff>
        </xdr:to>
        <xdr:sp macro="" textlink="">
          <xdr:nvSpPr>
            <xdr:cNvPr id="159750" name="Button 6" hidden="1">
              <a:extLst>
                <a:ext uri="{63B3BB69-23CF-44E3-9099-C40C66FF867C}">
                  <a14:compatExt spid="_x0000_s15975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159751" name="Button 7" hidden="1">
              <a:extLst>
                <a:ext uri="{63B3BB69-23CF-44E3-9099-C40C66FF867C}">
                  <a14:compatExt spid="_x0000_s15975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159752" name="Button 8" hidden="1">
              <a:extLst>
                <a:ext uri="{63B3BB69-23CF-44E3-9099-C40C66FF867C}">
                  <a14:compatExt spid="_x0000_s15975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159753" name="Button 9" hidden="1">
              <a:extLst>
                <a:ext uri="{63B3BB69-23CF-44E3-9099-C40C66FF867C}">
                  <a14:compatExt spid="_x0000_s15975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159755" name="Button 11" hidden="1">
              <a:extLst>
                <a:ext uri="{63B3BB69-23CF-44E3-9099-C40C66FF867C}">
                  <a14:compatExt spid="_x0000_s15975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9525</xdr:colOff>
          <xdr:row>7</xdr:row>
          <xdr:rowOff>28575</xdr:rowOff>
        </xdr:from>
        <xdr:to>
          <xdr:col>61</xdr:col>
          <xdr:colOff>381000</xdr:colOff>
          <xdr:row>8</xdr:row>
          <xdr:rowOff>0</xdr:rowOff>
        </xdr:to>
        <xdr:sp macro="" textlink="">
          <xdr:nvSpPr>
            <xdr:cNvPr id="159756" name="Button 12" hidden="1">
              <a:extLst>
                <a:ext uri="{63B3BB69-23CF-44E3-9099-C40C66FF867C}">
                  <a14:compatExt spid="_x0000_s15975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159757" name="Button 13" hidden="1">
              <a:extLst>
                <a:ext uri="{63B3BB69-23CF-44E3-9099-C40C66FF867C}">
                  <a14:compatExt spid="_x0000_s15975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159758" name="Button 14" hidden="1">
              <a:extLst>
                <a:ext uri="{63B3BB69-23CF-44E3-9099-C40C66FF867C}">
                  <a14:compatExt spid="_x0000_s15975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159760" name="Button 16" hidden="1">
              <a:extLst>
                <a:ext uri="{63B3BB69-23CF-44E3-9099-C40C66FF867C}">
                  <a14:compatExt spid="_x0000_s15976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159762" name="Button 18" hidden="1">
              <a:extLst>
                <a:ext uri="{63B3BB69-23CF-44E3-9099-C40C66FF867C}">
                  <a14:compatExt spid="_x0000_s15976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5</xdr:row>
          <xdr:rowOff>0</xdr:rowOff>
        </xdr:from>
        <xdr:to>
          <xdr:col>5</xdr:col>
          <xdr:colOff>0</xdr:colOff>
          <xdr:row>6</xdr:row>
          <xdr:rowOff>152400</xdr:rowOff>
        </xdr:to>
        <xdr:sp macro="" textlink="">
          <xdr:nvSpPr>
            <xdr:cNvPr id="159768" name="Button 24" hidden="1">
              <a:extLst>
                <a:ext uri="{63B3BB69-23CF-44E3-9099-C40C66FF867C}">
                  <a14:compatExt spid="_x0000_s1597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159769" name="Button 25" hidden="1">
              <a:extLst>
                <a:ext uri="{63B3BB69-23CF-44E3-9099-C40C66FF867C}">
                  <a14:compatExt spid="_x0000_s15976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159770" name="Button 26" hidden="1">
              <a:extLst>
                <a:ext uri="{63B3BB69-23CF-44E3-9099-C40C66FF867C}">
                  <a14:compatExt spid="_x0000_s15977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9525</xdr:rowOff>
        </xdr:from>
        <xdr:to>
          <xdr:col>27</xdr:col>
          <xdr:colOff>190500</xdr:colOff>
          <xdr:row>8</xdr:row>
          <xdr:rowOff>0</xdr:rowOff>
        </xdr:to>
        <xdr:sp macro="" textlink="">
          <xdr:nvSpPr>
            <xdr:cNvPr id="159771" name="Button 27" hidden="1">
              <a:extLst>
                <a:ext uri="{63B3BB69-23CF-44E3-9099-C40C66FF867C}">
                  <a14:compatExt spid="_x0000_s15977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9525</xdr:rowOff>
        </xdr:from>
        <xdr:to>
          <xdr:col>35</xdr:col>
          <xdr:colOff>190500</xdr:colOff>
          <xdr:row>8</xdr:row>
          <xdr:rowOff>0</xdr:rowOff>
        </xdr:to>
        <xdr:sp macro="" textlink="">
          <xdr:nvSpPr>
            <xdr:cNvPr id="159772" name="Button 28" hidden="1">
              <a:extLst>
                <a:ext uri="{63B3BB69-23CF-44E3-9099-C40C66FF867C}">
                  <a14:compatExt spid="_x0000_s15977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43</xdr:col>
          <xdr:colOff>190500</xdr:colOff>
          <xdr:row>8</xdr:row>
          <xdr:rowOff>0</xdr:rowOff>
        </xdr:to>
        <xdr:sp macro="" textlink="">
          <xdr:nvSpPr>
            <xdr:cNvPr id="159773" name="Button 29" hidden="1">
              <a:extLst>
                <a:ext uri="{63B3BB69-23CF-44E3-9099-C40C66FF867C}">
                  <a14:compatExt spid="_x0000_s1597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9525</xdr:rowOff>
        </xdr:from>
        <xdr:to>
          <xdr:col>51</xdr:col>
          <xdr:colOff>190500</xdr:colOff>
          <xdr:row>8</xdr:row>
          <xdr:rowOff>0</xdr:rowOff>
        </xdr:to>
        <xdr:sp macro="" textlink="">
          <xdr:nvSpPr>
            <xdr:cNvPr id="159774" name="Button 30" hidden="1">
              <a:extLst>
                <a:ext uri="{63B3BB69-23CF-44E3-9099-C40C66FF867C}">
                  <a14:compatExt spid="_x0000_s15977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28575</xdr:rowOff>
        </xdr:from>
        <xdr:to>
          <xdr:col>38</xdr:col>
          <xdr:colOff>0</xdr:colOff>
          <xdr:row>8</xdr:row>
          <xdr:rowOff>0</xdr:rowOff>
        </xdr:to>
        <xdr:sp macro="" textlink="">
          <xdr:nvSpPr>
            <xdr:cNvPr id="159775" name="Button 31" hidden="1">
              <a:extLst>
                <a:ext uri="{63B3BB69-23CF-44E3-9099-C40C66FF867C}">
                  <a14:compatExt spid="_x0000_s15977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28575</xdr:rowOff>
        </xdr:from>
        <xdr:to>
          <xdr:col>46</xdr:col>
          <xdr:colOff>0</xdr:colOff>
          <xdr:row>8</xdr:row>
          <xdr:rowOff>0</xdr:rowOff>
        </xdr:to>
        <xdr:sp macro="" textlink="">
          <xdr:nvSpPr>
            <xdr:cNvPr id="159776" name="Button 32" hidden="1">
              <a:extLst>
                <a:ext uri="{63B3BB69-23CF-44E3-9099-C40C66FF867C}">
                  <a14:compatExt spid="_x0000_s15977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28575</xdr:rowOff>
        </xdr:from>
        <xdr:to>
          <xdr:col>46</xdr:col>
          <xdr:colOff>0</xdr:colOff>
          <xdr:row>8</xdr:row>
          <xdr:rowOff>0</xdr:rowOff>
        </xdr:to>
        <xdr:sp macro="" textlink="">
          <xdr:nvSpPr>
            <xdr:cNvPr id="159777" name="Button 33" hidden="1">
              <a:extLst>
                <a:ext uri="{63B3BB69-23CF-44E3-9099-C40C66FF867C}">
                  <a14:compatExt spid="_x0000_s15977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1057" name="Button 1" hidden="1">
              <a:extLst>
                <a:ext uri="{63B3BB69-23CF-44E3-9099-C40C66FF867C}">
                  <a14:compatExt spid="_x0000_s30105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1058" name="Button 2" hidden="1">
              <a:extLst>
                <a:ext uri="{63B3BB69-23CF-44E3-9099-C40C66FF867C}">
                  <a14:compatExt spid="_x0000_s30105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1059" name="Button 3" hidden="1">
              <a:extLst>
                <a:ext uri="{63B3BB69-23CF-44E3-9099-C40C66FF867C}">
                  <a14:compatExt spid="_x0000_s30105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1060" name="Button 4" hidden="1">
              <a:extLst>
                <a:ext uri="{63B3BB69-23CF-44E3-9099-C40C66FF867C}">
                  <a14:compatExt spid="_x0000_s30106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01061" name="Button 5" hidden="1">
              <a:extLst>
                <a:ext uri="{63B3BB69-23CF-44E3-9099-C40C66FF867C}">
                  <a14:compatExt spid="_x0000_s30106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1062" name="Button 6" hidden="1">
              <a:extLst>
                <a:ext uri="{63B3BB69-23CF-44E3-9099-C40C66FF867C}">
                  <a14:compatExt spid="_x0000_s30106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1063" name="Button 7" hidden="1">
              <a:extLst>
                <a:ext uri="{63B3BB69-23CF-44E3-9099-C40C66FF867C}">
                  <a14:compatExt spid="_x0000_s30106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1064" name="Button 8" hidden="1">
              <a:extLst>
                <a:ext uri="{63B3BB69-23CF-44E3-9099-C40C66FF867C}">
                  <a14:compatExt spid="_x0000_s30106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1065" name="Button 9" hidden="1">
              <a:extLst>
                <a:ext uri="{63B3BB69-23CF-44E3-9099-C40C66FF867C}">
                  <a14:compatExt spid="_x0000_s30106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1066" name="Button 10" hidden="1">
              <a:extLst>
                <a:ext uri="{63B3BB69-23CF-44E3-9099-C40C66FF867C}">
                  <a14:compatExt spid="_x0000_s30106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1067" name="Button 11" hidden="1">
              <a:extLst>
                <a:ext uri="{63B3BB69-23CF-44E3-9099-C40C66FF867C}">
                  <a14:compatExt spid="_x0000_s30106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1068" name="Button 12" hidden="1">
              <a:extLst>
                <a:ext uri="{63B3BB69-23CF-44E3-9099-C40C66FF867C}">
                  <a14:compatExt spid="_x0000_s3010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1069" name="Button 13" hidden="1">
              <a:extLst>
                <a:ext uri="{63B3BB69-23CF-44E3-9099-C40C66FF867C}">
                  <a14:compatExt spid="_x0000_s30106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01070" name="Button 14" hidden="1">
              <a:extLst>
                <a:ext uri="{63B3BB69-23CF-44E3-9099-C40C66FF867C}">
                  <a14:compatExt spid="_x0000_s30107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1071" name="Button 15" hidden="1">
              <a:extLst>
                <a:ext uri="{63B3BB69-23CF-44E3-9099-C40C66FF867C}">
                  <a14:compatExt spid="_x0000_s30107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01072" name="Button 16" hidden="1">
              <a:extLst>
                <a:ext uri="{63B3BB69-23CF-44E3-9099-C40C66FF867C}">
                  <a14:compatExt spid="_x0000_s30107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1073" name="Button 17" hidden="1">
              <a:extLst>
                <a:ext uri="{63B3BB69-23CF-44E3-9099-C40C66FF867C}">
                  <a14:compatExt spid="_x0000_s3010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1074" name="Button 18" hidden="1">
              <a:extLst>
                <a:ext uri="{63B3BB69-23CF-44E3-9099-C40C66FF867C}">
                  <a14:compatExt spid="_x0000_s30107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1075" name="Button 19" hidden="1">
              <a:extLst>
                <a:ext uri="{63B3BB69-23CF-44E3-9099-C40C66FF867C}">
                  <a14:compatExt spid="_x0000_s30107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1076" name="Button 20" hidden="1">
              <a:extLst>
                <a:ext uri="{63B3BB69-23CF-44E3-9099-C40C66FF867C}">
                  <a14:compatExt spid="_x0000_s30107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1077" name="Button 21" hidden="1">
              <a:extLst>
                <a:ext uri="{63B3BB69-23CF-44E3-9099-C40C66FF867C}">
                  <a14:compatExt spid="_x0000_s30107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1078" name="Button 22" hidden="1">
              <a:extLst>
                <a:ext uri="{63B3BB69-23CF-44E3-9099-C40C66FF867C}">
                  <a14:compatExt spid="_x0000_s30107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1079" name="Button 23" hidden="1">
              <a:extLst>
                <a:ext uri="{63B3BB69-23CF-44E3-9099-C40C66FF867C}">
                  <a14:compatExt spid="_x0000_s30107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1080" name="Button 24" hidden="1">
              <a:extLst>
                <a:ext uri="{63B3BB69-23CF-44E3-9099-C40C66FF867C}">
                  <a14:compatExt spid="_x0000_s30108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1081" name="Button 25" hidden="1">
              <a:extLst>
                <a:ext uri="{63B3BB69-23CF-44E3-9099-C40C66FF867C}">
                  <a14:compatExt spid="_x0000_s30108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1082" name="Button 26" hidden="1">
              <a:extLst>
                <a:ext uri="{63B3BB69-23CF-44E3-9099-C40C66FF867C}">
                  <a14:compatExt spid="_x0000_s30108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2081" name="Button 1" hidden="1">
              <a:extLst>
                <a:ext uri="{63B3BB69-23CF-44E3-9099-C40C66FF867C}">
                  <a14:compatExt spid="_x0000_s30208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2082" name="Button 2" hidden="1">
              <a:extLst>
                <a:ext uri="{63B3BB69-23CF-44E3-9099-C40C66FF867C}">
                  <a14:compatExt spid="_x0000_s30208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2083" name="Button 3" hidden="1">
              <a:extLst>
                <a:ext uri="{63B3BB69-23CF-44E3-9099-C40C66FF867C}">
                  <a14:compatExt spid="_x0000_s30208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2084" name="Button 4" hidden="1">
              <a:extLst>
                <a:ext uri="{63B3BB69-23CF-44E3-9099-C40C66FF867C}">
                  <a14:compatExt spid="_x0000_s30208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02085" name="Button 5" hidden="1">
              <a:extLst>
                <a:ext uri="{63B3BB69-23CF-44E3-9099-C40C66FF867C}">
                  <a14:compatExt spid="_x0000_s30208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2086" name="Button 6" hidden="1">
              <a:extLst>
                <a:ext uri="{63B3BB69-23CF-44E3-9099-C40C66FF867C}">
                  <a14:compatExt spid="_x0000_s3020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2087" name="Button 7" hidden="1">
              <a:extLst>
                <a:ext uri="{63B3BB69-23CF-44E3-9099-C40C66FF867C}">
                  <a14:compatExt spid="_x0000_s30208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2088" name="Button 8" hidden="1">
              <a:extLst>
                <a:ext uri="{63B3BB69-23CF-44E3-9099-C40C66FF867C}">
                  <a14:compatExt spid="_x0000_s30208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2089" name="Button 9" hidden="1">
              <a:extLst>
                <a:ext uri="{63B3BB69-23CF-44E3-9099-C40C66FF867C}">
                  <a14:compatExt spid="_x0000_s30208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2090" name="Button 10" hidden="1">
              <a:extLst>
                <a:ext uri="{63B3BB69-23CF-44E3-9099-C40C66FF867C}">
                  <a14:compatExt spid="_x0000_s30209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2091" name="Button 11" hidden="1">
              <a:extLst>
                <a:ext uri="{63B3BB69-23CF-44E3-9099-C40C66FF867C}">
                  <a14:compatExt spid="_x0000_s30209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2092" name="Button 12" hidden="1">
              <a:extLst>
                <a:ext uri="{63B3BB69-23CF-44E3-9099-C40C66FF867C}">
                  <a14:compatExt spid="_x0000_s30209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2093" name="Button 13" hidden="1">
              <a:extLst>
                <a:ext uri="{63B3BB69-23CF-44E3-9099-C40C66FF867C}">
                  <a14:compatExt spid="_x0000_s30209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02094" name="Button 14" hidden="1">
              <a:extLst>
                <a:ext uri="{63B3BB69-23CF-44E3-9099-C40C66FF867C}">
                  <a14:compatExt spid="_x0000_s30209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2095" name="Button 15" hidden="1">
              <a:extLst>
                <a:ext uri="{63B3BB69-23CF-44E3-9099-C40C66FF867C}">
                  <a14:compatExt spid="_x0000_s30209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02096" name="Button 16" hidden="1">
              <a:extLst>
                <a:ext uri="{63B3BB69-23CF-44E3-9099-C40C66FF867C}">
                  <a14:compatExt spid="_x0000_s30209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2097" name="Button 17" hidden="1">
              <a:extLst>
                <a:ext uri="{63B3BB69-23CF-44E3-9099-C40C66FF867C}">
                  <a14:compatExt spid="_x0000_s30209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2098" name="Button 18" hidden="1">
              <a:extLst>
                <a:ext uri="{63B3BB69-23CF-44E3-9099-C40C66FF867C}">
                  <a14:compatExt spid="_x0000_s30209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2099" name="Button 19" hidden="1">
              <a:extLst>
                <a:ext uri="{63B3BB69-23CF-44E3-9099-C40C66FF867C}">
                  <a14:compatExt spid="_x0000_s30209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2100" name="Button 20" hidden="1">
              <a:extLst>
                <a:ext uri="{63B3BB69-23CF-44E3-9099-C40C66FF867C}">
                  <a14:compatExt spid="_x0000_s30210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2101" name="Button 21" hidden="1">
              <a:extLst>
                <a:ext uri="{63B3BB69-23CF-44E3-9099-C40C66FF867C}">
                  <a14:compatExt spid="_x0000_s30210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2102" name="Button 22" hidden="1">
              <a:extLst>
                <a:ext uri="{63B3BB69-23CF-44E3-9099-C40C66FF867C}">
                  <a14:compatExt spid="_x0000_s30210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2103" name="Button 23" hidden="1">
              <a:extLst>
                <a:ext uri="{63B3BB69-23CF-44E3-9099-C40C66FF867C}">
                  <a14:compatExt spid="_x0000_s30210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2104" name="Button 24" hidden="1">
              <a:extLst>
                <a:ext uri="{63B3BB69-23CF-44E3-9099-C40C66FF867C}">
                  <a14:compatExt spid="_x0000_s30210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2105" name="Button 25" hidden="1">
              <a:extLst>
                <a:ext uri="{63B3BB69-23CF-44E3-9099-C40C66FF867C}">
                  <a14:compatExt spid="_x0000_s30210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2106" name="Button 26" hidden="1">
              <a:extLst>
                <a:ext uri="{63B3BB69-23CF-44E3-9099-C40C66FF867C}">
                  <a14:compatExt spid="_x0000_s30210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14369" name="Button 1" hidden="1">
              <a:extLst>
                <a:ext uri="{63B3BB69-23CF-44E3-9099-C40C66FF867C}">
                  <a14:compatExt spid="_x0000_s31436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14370" name="Button 2" hidden="1">
              <a:extLst>
                <a:ext uri="{63B3BB69-23CF-44E3-9099-C40C66FF867C}">
                  <a14:compatExt spid="_x0000_s31437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14371" name="Button 3" hidden="1">
              <a:extLst>
                <a:ext uri="{63B3BB69-23CF-44E3-9099-C40C66FF867C}">
                  <a14:compatExt spid="_x0000_s31437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14372" name="Button 4" hidden="1">
              <a:extLst>
                <a:ext uri="{63B3BB69-23CF-44E3-9099-C40C66FF867C}">
                  <a14:compatExt spid="_x0000_s31437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14373" name="Button 5" hidden="1">
              <a:extLst>
                <a:ext uri="{63B3BB69-23CF-44E3-9099-C40C66FF867C}">
                  <a14:compatExt spid="_x0000_s3143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9525</xdr:colOff>
          <xdr:row>2</xdr:row>
          <xdr:rowOff>9525</xdr:rowOff>
        </xdr:from>
        <xdr:to>
          <xdr:col>66</xdr:col>
          <xdr:colOff>0</xdr:colOff>
          <xdr:row>4</xdr:row>
          <xdr:rowOff>0</xdr:rowOff>
        </xdr:to>
        <xdr:sp macro="" textlink="">
          <xdr:nvSpPr>
            <xdr:cNvPr id="314374" name="Button 6" hidden="1">
              <a:extLst>
                <a:ext uri="{63B3BB69-23CF-44E3-9099-C40C66FF867C}">
                  <a14:compatExt spid="_x0000_s31437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14375" name="Button 7" hidden="1">
              <a:extLst>
                <a:ext uri="{63B3BB69-23CF-44E3-9099-C40C66FF867C}">
                  <a14:compatExt spid="_x0000_s31437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14376" name="Button 8" hidden="1">
              <a:extLst>
                <a:ext uri="{63B3BB69-23CF-44E3-9099-C40C66FF867C}">
                  <a14:compatExt spid="_x0000_s31437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14377" name="Button 9" hidden="1">
              <a:extLst>
                <a:ext uri="{63B3BB69-23CF-44E3-9099-C40C66FF867C}">
                  <a14:compatExt spid="_x0000_s31437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14378" name="Button 10" hidden="1">
              <a:extLst>
                <a:ext uri="{63B3BB69-23CF-44E3-9099-C40C66FF867C}">
                  <a14:compatExt spid="_x0000_s31437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9525</xdr:colOff>
          <xdr:row>7</xdr:row>
          <xdr:rowOff>28575</xdr:rowOff>
        </xdr:from>
        <xdr:to>
          <xdr:col>61</xdr:col>
          <xdr:colOff>381000</xdr:colOff>
          <xdr:row>8</xdr:row>
          <xdr:rowOff>0</xdr:rowOff>
        </xdr:to>
        <xdr:sp macro="" textlink="">
          <xdr:nvSpPr>
            <xdr:cNvPr id="314379" name="Button 11" hidden="1">
              <a:extLst>
                <a:ext uri="{63B3BB69-23CF-44E3-9099-C40C66FF867C}">
                  <a14:compatExt spid="_x0000_s31437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14380" name="Button 12" hidden="1">
              <a:extLst>
                <a:ext uri="{63B3BB69-23CF-44E3-9099-C40C66FF867C}">
                  <a14:compatExt spid="_x0000_s31438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14381" name="Button 13" hidden="1">
              <a:extLst>
                <a:ext uri="{63B3BB69-23CF-44E3-9099-C40C66FF867C}">
                  <a14:compatExt spid="_x0000_s31438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14382" name="Button 14" hidden="1">
              <a:extLst>
                <a:ext uri="{63B3BB69-23CF-44E3-9099-C40C66FF867C}">
                  <a14:compatExt spid="_x0000_s31438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14383" name="Button 15" hidden="1">
              <a:extLst>
                <a:ext uri="{63B3BB69-23CF-44E3-9099-C40C66FF867C}">
                  <a14:compatExt spid="_x0000_s31438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5</xdr:row>
          <xdr:rowOff>0</xdr:rowOff>
        </xdr:from>
        <xdr:to>
          <xdr:col>5</xdr:col>
          <xdr:colOff>0</xdr:colOff>
          <xdr:row>6</xdr:row>
          <xdr:rowOff>152400</xdr:rowOff>
        </xdr:to>
        <xdr:sp macro="" textlink="">
          <xdr:nvSpPr>
            <xdr:cNvPr id="314384" name="Button 16" hidden="1">
              <a:extLst>
                <a:ext uri="{63B3BB69-23CF-44E3-9099-C40C66FF867C}">
                  <a14:compatExt spid="_x0000_s31438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14385" name="Button 17" hidden="1">
              <a:extLst>
                <a:ext uri="{63B3BB69-23CF-44E3-9099-C40C66FF867C}">
                  <a14:compatExt spid="_x0000_s31438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14386" name="Button 18" hidden="1">
              <a:extLst>
                <a:ext uri="{63B3BB69-23CF-44E3-9099-C40C66FF867C}">
                  <a14:compatExt spid="_x0000_s3143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9525</xdr:rowOff>
        </xdr:from>
        <xdr:to>
          <xdr:col>27</xdr:col>
          <xdr:colOff>190500</xdr:colOff>
          <xdr:row>8</xdr:row>
          <xdr:rowOff>0</xdr:rowOff>
        </xdr:to>
        <xdr:sp macro="" textlink="">
          <xdr:nvSpPr>
            <xdr:cNvPr id="314387" name="Button 19" hidden="1">
              <a:extLst>
                <a:ext uri="{63B3BB69-23CF-44E3-9099-C40C66FF867C}">
                  <a14:compatExt spid="_x0000_s31438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9525</xdr:rowOff>
        </xdr:from>
        <xdr:to>
          <xdr:col>35</xdr:col>
          <xdr:colOff>190500</xdr:colOff>
          <xdr:row>8</xdr:row>
          <xdr:rowOff>0</xdr:rowOff>
        </xdr:to>
        <xdr:sp macro="" textlink="">
          <xdr:nvSpPr>
            <xdr:cNvPr id="314388" name="Button 20" hidden="1">
              <a:extLst>
                <a:ext uri="{63B3BB69-23CF-44E3-9099-C40C66FF867C}">
                  <a14:compatExt spid="_x0000_s31438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43</xdr:col>
          <xdr:colOff>190500</xdr:colOff>
          <xdr:row>8</xdr:row>
          <xdr:rowOff>0</xdr:rowOff>
        </xdr:to>
        <xdr:sp macro="" textlink="">
          <xdr:nvSpPr>
            <xdr:cNvPr id="314389" name="Button 21" hidden="1">
              <a:extLst>
                <a:ext uri="{63B3BB69-23CF-44E3-9099-C40C66FF867C}">
                  <a14:compatExt spid="_x0000_s31438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9525</xdr:rowOff>
        </xdr:from>
        <xdr:to>
          <xdr:col>51</xdr:col>
          <xdr:colOff>190500</xdr:colOff>
          <xdr:row>8</xdr:row>
          <xdr:rowOff>0</xdr:rowOff>
        </xdr:to>
        <xdr:sp macro="" textlink="">
          <xdr:nvSpPr>
            <xdr:cNvPr id="314390" name="Button 22" hidden="1">
              <a:extLst>
                <a:ext uri="{63B3BB69-23CF-44E3-9099-C40C66FF867C}">
                  <a14:compatExt spid="_x0000_s31439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28575</xdr:rowOff>
        </xdr:from>
        <xdr:to>
          <xdr:col>38</xdr:col>
          <xdr:colOff>0</xdr:colOff>
          <xdr:row>8</xdr:row>
          <xdr:rowOff>0</xdr:rowOff>
        </xdr:to>
        <xdr:sp macro="" textlink="">
          <xdr:nvSpPr>
            <xdr:cNvPr id="314391" name="Button 23" hidden="1">
              <a:extLst>
                <a:ext uri="{63B3BB69-23CF-44E3-9099-C40C66FF867C}">
                  <a14:compatExt spid="_x0000_s31439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28575</xdr:rowOff>
        </xdr:from>
        <xdr:to>
          <xdr:col>46</xdr:col>
          <xdr:colOff>0</xdr:colOff>
          <xdr:row>8</xdr:row>
          <xdr:rowOff>0</xdr:rowOff>
        </xdr:to>
        <xdr:sp macro="" textlink="">
          <xdr:nvSpPr>
            <xdr:cNvPr id="314392" name="Button 24" hidden="1">
              <a:extLst>
                <a:ext uri="{63B3BB69-23CF-44E3-9099-C40C66FF867C}">
                  <a14:compatExt spid="_x0000_s31439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28575</xdr:rowOff>
        </xdr:from>
        <xdr:to>
          <xdr:col>46</xdr:col>
          <xdr:colOff>0</xdr:colOff>
          <xdr:row>8</xdr:row>
          <xdr:rowOff>0</xdr:rowOff>
        </xdr:to>
        <xdr:sp macro="" textlink="">
          <xdr:nvSpPr>
            <xdr:cNvPr id="314393" name="Button 25" hidden="1">
              <a:extLst>
                <a:ext uri="{63B3BB69-23CF-44E3-9099-C40C66FF867C}">
                  <a14:compatExt spid="_x0000_s31439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3105" name="Button 1" hidden="1">
              <a:extLst>
                <a:ext uri="{63B3BB69-23CF-44E3-9099-C40C66FF867C}">
                  <a14:compatExt spid="_x0000_s30310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3106" name="Button 2" hidden="1">
              <a:extLst>
                <a:ext uri="{63B3BB69-23CF-44E3-9099-C40C66FF867C}">
                  <a14:compatExt spid="_x0000_s30310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3107" name="Button 3" hidden="1">
              <a:extLst>
                <a:ext uri="{63B3BB69-23CF-44E3-9099-C40C66FF867C}">
                  <a14:compatExt spid="_x0000_s30310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3108" name="Button 4" hidden="1">
              <a:extLst>
                <a:ext uri="{63B3BB69-23CF-44E3-9099-C40C66FF867C}">
                  <a14:compatExt spid="_x0000_s30310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03109" name="Button 5" hidden="1">
              <a:extLst>
                <a:ext uri="{63B3BB69-23CF-44E3-9099-C40C66FF867C}">
                  <a14:compatExt spid="_x0000_s30310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3110" name="Button 6" hidden="1">
              <a:extLst>
                <a:ext uri="{63B3BB69-23CF-44E3-9099-C40C66FF867C}">
                  <a14:compatExt spid="_x0000_s30311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3111" name="Button 7" hidden="1">
              <a:extLst>
                <a:ext uri="{63B3BB69-23CF-44E3-9099-C40C66FF867C}">
                  <a14:compatExt spid="_x0000_s30311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3112" name="Button 8" hidden="1">
              <a:extLst>
                <a:ext uri="{63B3BB69-23CF-44E3-9099-C40C66FF867C}">
                  <a14:compatExt spid="_x0000_s30311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3113" name="Button 9" hidden="1">
              <a:extLst>
                <a:ext uri="{63B3BB69-23CF-44E3-9099-C40C66FF867C}">
                  <a14:compatExt spid="_x0000_s30311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3114" name="Button 10" hidden="1">
              <a:extLst>
                <a:ext uri="{63B3BB69-23CF-44E3-9099-C40C66FF867C}">
                  <a14:compatExt spid="_x0000_s30311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3115" name="Button 11" hidden="1">
              <a:extLst>
                <a:ext uri="{63B3BB69-23CF-44E3-9099-C40C66FF867C}">
                  <a14:compatExt spid="_x0000_s30311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3116" name="Button 12" hidden="1">
              <a:extLst>
                <a:ext uri="{63B3BB69-23CF-44E3-9099-C40C66FF867C}">
                  <a14:compatExt spid="_x0000_s30311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3117" name="Button 13" hidden="1">
              <a:extLst>
                <a:ext uri="{63B3BB69-23CF-44E3-9099-C40C66FF867C}">
                  <a14:compatExt spid="_x0000_s30311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03118" name="Button 14" hidden="1">
              <a:extLst>
                <a:ext uri="{63B3BB69-23CF-44E3-9099-C40C66FF867C}">
                  <a14:compatExt spid="_x0000_s30311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3119" name="Button 15" hidden="1">
              <a:extLst>
                <a:ext uri="{63B3BB69-23CF-44E3-9099-C40C66FF867C}">
                  <a14:compatExt spid="_x0000_s30311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03120" name="Button 16" hidden="1">
              <a:extLst>
                <a:ext uri="{63B3BB69-23CF-44E3-9099-C40C66FF867C}">
                  <a14:compatExt spid="_x0000_s30312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3121" name="Button 17" hidden="1">
              <a:extLst>
                <a:ext uri="{63B3BB69-23CF-44E3-9099-C40C66FF867C}">
                  <a14:compatExt spid="_x0000_s30312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3122" name="Button 18" hidden="1">
              <a:extLst>
                <a:ext uri="{63B3BB69-23CF-44E3-9099-C40C66FF867C}">
                  <a14:compatExt spid="_x0000_s30312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3123" name="Button 19" hidden="1">
              <a:extLst>
                <a:ext uri="{63B3BB69-23CF-44E3-9099-C40C66FF867C}">
                  <a14:compatExt spid="_x0000_s30312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3124" name="Button 20" hidden="1">
              <a:extLst>
                <a:ext uri="{63B3BB69-23CF-44E3-9099-C40C66FF867C}">
                  <a14:compatExt spid="_x0000_s30312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3125" name="Button 21" hidden="1">
              <a:extLst>
                <a:ext uri="{63B3BB69-23CF-44E3-9099-C40C66FF867C}">
                  <a14:compatExt spid="_x0000_s30312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3126" name="Button 22" hidden="1">
              <a:extLst>
                <a:ext uri="{63B3BB69-23CF-44E3-9099-C40C66FF867C}">
                  <a14:compatExt spid="_x0000_s30312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3127" name="Button 23" hidden="1">
              <a:extLst>
                <a:ext uri="{63B3BB69-23CF-44E3-9099-C40C66FF867C}">
                  <a14:compatExt spid="_x0000_s30312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3128" name="Button 24" hidden="1">
              <a:extLst>
                <a:ext uri="{63B3BB69-23CF-44E3-9099-C40C66FF867C}">
                  <a14:compatExt spid="_x0000_s30312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3129" name="Button 25" hidden="1">
              <a:extLst>
                <a:ext uri="{63B3BB69-23CF-44E3-9099-C40C66FF867C}">
                  <a14:compatExt spid="_x0000_s30312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3130" name="Button 26" hidden="1">
              <a:extLst>
                <a:ext uri="{63B3BB69-23CF-44E3-9099-C40C66FF867C}">
                  <a14:compatExt spid="_x0000_s30313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4129" name="Button 1" hidden="1">
              <a:extLst>
                <a:ext uri="{63B3BB69-23CF-44E3-9099-C40C66FF867C}">
                  <a14:compatExt spid="_x0000_s30412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4130" name="Button 2" hidden="1">
              <a:extLst>
                <a:ext uri="{63B3BB69-23CF-44E3-9099-C40C66FF867C}">
                  <a14:compatExt spid="_x0000_s30413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4131" name="Button 3" hidden="1">
              <a:extLst>
                <a:ext uri="{63B3BB69-23CF-44E3-9099-C40C66FF867C}">
                  <a14:compatExt spid="_x0000_s30413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4132" name="Button 4" hidden="1">
              <a:extLst>
                <a:ext uri="{63B3BB69-23CF-44E3-9099-C40C66FF867C}">
                  <a14:compatExt spid="_x0000_s30413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9525</xdr:rowOff>
        </xdr:from>
        <xdr:to>
          <xdr:col>30</xdr:col>
          <xdr:colOff>0</xdr:colOff>
          <xdr:row>7</xdr:row>
          <xdr:rowOff>180975</xdr:rowOff>
        </xdr:to>
        <xdr:sp macro="" textlink="">
          <xdr:nvSpPr>
            <xdr:cNvPr id="304133" name="Button 5" hidden="1">
              <a:extLst>
                <a:ext uri="{63B3BB69-23CF-44E3-9099-C40C66FF867C}">
                  <a14:compatExt spid="_x0000_s30413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4134" name="Button 6" hidden="1">
              <a:extLst>
                <a:ext uri="{63B3BB69-23CF-44E3-9099-C40C66FF867C}">
                  <a14:compatExt spid="_x0000_s30413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4135" name="Button 7" hidden="1">
              <a:extLst>
                <a:ext uri="{63B3BB69-23CF-44E3-9099-C40C66FF867C}">
                  <a14:compatExt spid="_x0000_s30413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4136" name="Button 8" hidden="1">
              <a:extLst>
                <a:ext uri="{63B3BB69-23CF-44E3-9099-C40C66FF867C}">
                  <a14:compatExt spid="_x0000_s30413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4137" name="Button 9" hidden="1">
              <a:extLst>
                <a:ext uri="{63B3BB69-23CF-44E3-9099-C40C66FF867C}">
                  <a14:compatExt spid="_x0000_s30413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4138" name="Button 10" hidden="1">
              <a:extLst>
                <a:ext uri="{63B3BB69-23CF-44E3-9099-C40C66FF867C}">
                  <a14:compatExt spid="_x0000_s30413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4139" name="Button 11" hidden="1">
              <a:extLst>
                <a:ext uri="{63B3BB69-23CF-44E3-9099-C40C66FF867C}">
                  <a14:compatExt spid="_x0000_s30413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4140" name="Button 12" hidden="1">
              <a:extLst>
                <a:ext uri="{63B3BB69-23CF-44E3-9099-C40C66FF867C}">
                  <a14:compatExt spid="_x0000_s30414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4141" name="Button 13" hidden="1">
              <a:extLst>
                <a:ext uri="{63B3BB69-23CF-44E3-9099-C40C66FF867C}">
                  <a14:compatExt spid="_x0000_s30414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7</xdr:row>
          <xdr:rowOff>180975</xdr:rowOff>
        </xdr:to>
        <xdr:sp macro="" textlink="">
          <xdr:nvSpPr>
            <xdr:cNvPr id="304142" name="Button 14" hidden="1">
              <a:extLst>
                <a:ext uri="{63B3BB69-23CF-44E3-9099-C40C66FF867C}">
                  <a14:compatExt spid="_x0000_s30414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4143" name="Button 15" hidden="1">
              <a:extLst>
                <a:ext uri="{63B3BB69-23CF-44E3-9099-C40C66FF867C}">
                  <a14:compatExt spid="_x0000_s30414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9525</xdr:rowOff>
        </xdr:from>
        <xdr:to>
          <xdr:col>46</xdr:col>
          <xdr:colOff>0</xdr:colOff>
          <xdr:row>7</xdr:row>
          <xdr:rowOff>180975</xdr:rowOff>
        </xdr:to>
        <xdr:sp macro="" textlink="">
          <xdr:nvSpPr>
            <xdr:cNvPr id="304144" name="Button 16" hidden="1">
              <a:extLst>
                <a:ext uri="{63B3BB69-23CF-44E3-9099-C40C66FF867C}">
                  <a14:compatExt spid="_x0000_s30414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4145" name="Button 17" hidden="1">
              <a:extLst>
                <a:ext uri="{63B3BB69-23CF-44E3-9099-C40C66FF867C}">
                  <a14:compatExt spid="_x0000_s30414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4146" name="Button 18" hidden="1">
              <a:extLst>
                <a:ext uri="{63B3BB69-23CF-44E3-9099-C40C66FF867C}">
                  <a14:compatExt spid="_x0000_s30414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4147" name="Button 19" hidden="1">
              <a:extLst>
                <a:ext uri="{63B3BB69-23CF-44E3-9099-C40C66FF867C}">
                  <a14:compatExt spid="_x0000_s30414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4148" name="Button 20" hidden="1">
              <a:extLst>
                <a:ext uri="{63B3BB69-23CF-44E3-9099-C40C66FF867C}">
                  <a14:compatExt spid="_x0000_s30414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4149" name="Button 21" hidden="1">
              <a:extLst>
                <a:ext uri="{63B3BB69-23CF-44E3-9099-C40C66FF867C}">
                  <a14:compatExt spid="_x0000_s3041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4150" name="Button 22" hidden="1">
              <a:extLst>
                <a:ext uri="{63B3BB69-23CF-44E3-9099-C40C66FF867C}">
                  <a14:compatExt spid="_x0000_s30415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4151" name="Button 23" hidden="1">
              <a:extLst>
                <a:ext uri="{63B3BB69-23CF-44E3-9099-C40C66FF867C}">
                  <a14:compatExt spid="_x0000_s30415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4152" name="Button 24" hidden="1">
              <a:extLst>
                <a:ext uri="{63B3BB69-23CF-44E3-9099-C40C66FF867C}">
                  <a14:compatExt spid="_x0000_s30415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4153" name="Button 25" hidden="1">
              <a:extLst>
                <a:ext uri="{63B3BB69-23CF-44E3-9099-C40C66FF867C}">
                  <a14:compatExt spid="_x0000_s30415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4154" name="Button 26" hidden="1">
              <a:extLst>
                <a:ext uri="{63B3BB69-23CF-44E3-9099-C40C66FF867C}">
                  <a14:compatExt spid="_x0000_s30415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05153" name="Button 1" hidden="1">
              <a:extLst>
                <a:ext uri="{63B3BB69-23CF-44E3-9099-C40C66FF867C}">
                  <a14:compatExt spid="_x0000_s30515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05154" name="Button 2" hidden="1">
              <a:extLst>
                <a:ext uri="{63B3BB69-23CF-44E3-9099-C40C66FF867C}">
                  <a14:compatExt spid="_x0000_s30515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05155" name="Button 3" hidden="1">
              <a:extLst>
                <a:ext uri="{63B3BB69-23CF-44E3-9099-C40C66FF867C}">
                  <a14:compatExt spid="_x0000_s30515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05156" name="Button 4" hidden="1">
              <a:extLst>
                <a:ext uri="{63B3BB69-23CF-44E3-9099-C40C66FF867C}">
                  <a14:compatExt spid="_x0000_s30515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05157" name="Button 5" hidden="1">
              <a:extLst>
                <a:ext uri="{63B3BB69-23CF-44E3-9099-C40C66FF867C}">
                  <a14:compatExt spid="_x0000_s30515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64</xdr:col>
          <xdr:colOff>9525</xdr:colOff>
          <xdr:row>2</xdr:row>
          <xdr:rowOff>9525</xdr:rowOff>
        </xdr:from>
        <xdr:to>
          <xdr:col>66</xdr:col>
          <xdr:colOff>0</xdr:colOff>
          <xdr:row>4</xdr:row>
          <xdr:rowOff>0</xdr:rowOff>
        </xdr:to>
        <xdr:sp macro="" textlink="">
          <xdr:nvSpPr>
            <xdr:cNvPr id="305158" name="Button 6" hidden="1">
              <a:extLst>
                <a:ext uri="{63B3BB69-23CF-44E3-9099-C40C66FF867C}">
                  <a14:compatExt spid="_x0000_s30515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05159" name="Button 7" hidden="1">
              <a:extLst>
                <a:ext uri="{63B3BB69-23CF-44E3-9099-C40C66FF867C}">
                  <a14:compatExt spid="_x0000_s30515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05160" name="Button 8" hidden="1">
              <a:extLst>
                <a:ext uri="{63B3BB69-23CF-44E3-9099-C40C66FF867C}">
                  <a14:compatExt spid="_x0000_s30516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05161" name="Button 9" hidden="1">
              <a:extLst>
                <a:ext uri="{63B3BB69-23CF-44E3-9099-C40C66FF867C}">
                  <a14:compatExt spid="_x0000_s30516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19050</xdr:colOff>
          <xdr:row>7</xdr:row>
          <xdr:rowOff>0</xdr:rowOff>
        </xdr:from>
        <xdr:to>
          <xdr:col>37</xdr:col>
          <xdr:colOff>238125</xdr:colOff>
          <xdr:row>7</xdr:row>
          <xdr:rowOff>314325</xdr:rowOff>
        </xdr:to>
        <xdr:sp macro="" textlink="">
          <xdr:nvSpPr>
            <xdr:cNvPr id="305162" name="Button 10" hidden="1">
              <a:extLst>
                <a:ext uri="{63B3BB69-23CF-44E3-9099-C40C66FF867C}">
                  <a14:compatExt spid="_x0000_s30516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05163" name="Button 11" hidden="1">
              <a:extLst>
                <a:ext uri="{63B3BB69-23CF-44E3-9099-C40C66FF867C}">
                  <a14:compatExt spid="_x0000_s30516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0</xdr:colOff>
          <xdr:row>7</xdr:row>
          <xdr:rowOff>28575</xdr:rowOff>
        </xdr:from>
        <xdr:to>
          <xdr:col>61</xdr:col>
          <xdr:colOff>0</xdr:colOff>
          <xdr:row>8</xdr:row>
          <xdr:rowOff>0</xdr:rowOff>
        </xdr:to>
        <xdr:sp macro="" textlink="">
          <xdr:nvSpPr>
            <xdr:cNvPr id="305164" name="Button 12" hidden="1">
              <a:extLst>
                <a:ext uri="{63B3BB69-23CF-44E3-9099-C40C66FF867C}">
                  <a14:compatExt spid="_x0000_s30516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05165" name="Button 13" hidden="1">
              <a:extLst>
                <a:ext uri="{63B3BB69-23CF-44E3-9099-C40C66FF867C}">
                  <a14:compatExt spid="_x0000_s30516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05166" name="Button 14" hidden="1">
              <a:extLst>
                <a:ext uri="{63B3BB69-23CF-44E3-9099-C40C66FF867C}">
                  <a14:compatExt spid="_x0000_s30516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9525</xdr:rowOff>
        </xdr:from>
        <xdr:to>
          <xdr:col>45</xdr:col>
          <xdr:colOff>247650</xdr:colOff>
          <xdr:row>8</xdr:row>
          <xdr:rowOff>0</xdr:rowOff>
        </xdr:to>
        <xdr:sp macro="" textlink="">
          <xdr:nvSpPr>
            <xdr:cNvPr id="305167" name="Button 15" hidden="1">
              <a:extLst>
                <a:ext uri="{63B3BB69-23CF-44E3-9099-C40C66FF867C}">
                  <a14:compatExt spid="_x0000_s30516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05168" name="Button 16" hidden="1">
              <a:extLst>
                <a:ext uri="{63B3BB69-23CF-44E3-9099-C40C66FF867C}">
                  <a14:compatExt spid="_x0000_s3051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19050</xdr:colOff>
          <xdr:row>7</xdr:row>
          <xdr:rowOff>9525</xdr:rowOff>
        </xdr:from>
        <xdr:to>
          <xdr:col>53</xdr:col>
          <xdr:colOff>247650</xdr:colOff>
          <xdr:row>8</xdr:row>
          <xdr:rowOff>0</xdr:rowOff>
        </xdr:to>
        <xdr:sp macro="" textlink="">
          <xdr:nvSpPr>
            <xdr:cNvPr id="305169" name="Button 17" hidden="1">
              <a:extLst>
                <a:ext uri="{63B3BB69-23CF-44E3-9099-C40C66FF867C}">
                  <a14:compatExt spid="_x0000_s30516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05170" name="Button 18" hidden="1">
              <a:extLst>
                <a:ext uri="{63B3BB69-23CF-44E3-9099-C40C66FF867C}">
                  <a14:compatExt spid="_x0000_s30517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05171" name="Button 19" hidden="1">
              <a:extLst>
                <a:ext uri="{63B3BB69-23CF-44E3-9099-C40C66FF867C}">
                  <a14:compatExt spid="_x0000_s30517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47625</xdr:colOff>
          <xdr:row>7</xdr:row>
          <xdr:rowOff>9525</xdr:rowOff>
        </xdr:from>
        <xdr:to>
          <xdr:col>27</xdr:col>
          <xdr:colOff>219075</xdr:colOff>
          <xdr:row>7</xdr:row>
          <xdr:rowOff>304800</xdr:rowOff>
        </xdr:to>
        <xdr:sp macro="" textlink="">
          <xdr:nvSpPr>
            <xdr:cNvPr id="305172" name="Button 20" hidden="1">
              <a:extLst>
                <a:ext uri="{63B3BB69-23CF-44E3-9099-C40C66FF867C}">
                  <a14:compatExt spid="_x0000_s30517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0</xdr:rowOff>
        </xdr:from>
        <xdr:to>
          <xdr:col>35</xdr:col>
          <xdr:colOff>200025</xdr:colOff>
          <xdr:row>7</xdr:row>
          <xdr:rowOff>314325</xdr:rowOff>
        </xdr:to>
        <xdr:sp macro="" textlink="">
          <xdr:nvSpPr>
            <xdr:cNvPr id="305173" name="Button 21" hidden="1">
              <a:extLst>
                <a:ext uri="{63B3BB69-23CF-44E3-9099-C40C66FF867C}">
                  <a14:compatExt spid="_x0000_s3051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38</xdr:col>
          <xdr:colOff>0</xdr:colOff>
          <xdr:row>8</xdr:row>
          <xdr:rowOff>0</xdr:rowOff>
        </xdr:to>
        <xdr:sp macro="" textlink="">
          <xdr:nvSpPr>
            <xdr:cNvPr id="305174" name="Button 22" hidden="1">
              <a:extLst>
                <a:ext uri="{63B3BB69-23CF-44E3-9099-C40C66FF867C}">
                  <a14:compatExt spid="_x0000_s30517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46</xdr:col>
          <xdr:colOff>0</xdr:colOff>
          <xdr:row>7</xdr:row>
          <xdr:rowOff>314325</xdr:rowOff>
        </xdr:to>
        <xdr:sp macro="" textlink="">
          <xdr:nvSpPr>
            <xdr:cNvPr id="305175" name="Button 23" hidden="1">
              <a:extLst>
                <a:ext uri="{63B3BB69-23CF-44E3-9099-C40C66FF867C}">
                  <a14:compatExt spid="_x0000_s30517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ex. 18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05176" name="Button 24" hidden="1">
              <a:extLst>
                <a:ext uri="{63B3BB69-23CF-44E3-9099-C40C66FF867C}">
                  <a14:compatExt spid="_x0000_s30517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0</xdr:rowOff>
        </xdr:from>
        <xdr:to>
          <xdr:col>43</xdr:col>
          <xdr:colOff>200025</xdr:colOff>
          <xdr:row>7</xdr:row>
          <xdr:rowOff>314325</xdr:rowOff>
        </xdr:to>
        <xdr:sp macro="" textlink="">
          <xdr:nvSpPr>
            <xdr:cNvPr id="305177" name="Button 25" hidden="1">
              <a:extLst>
                <a:ext uri="{63B3BB69-23CF-44E3-9099-C40C66FF867C}">
                  <a14:compatExt spid="_x0000_s30517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0</xdr:rowOff>
        </xdr:from>
        <xdr:to>
          <xdr:col>51</xdr:col>
          <xdr:colOff>200025</xdr:colOff>
          <xdr:row>7</xdr:row>
          <xdr:rowOff>314325</xdr:rowOff>
        </xdr:to>
        <xdr:sp macro="" textlink="">
          <xdr:nvSpPr>
            <xdr:cNvPr id="305178" name="Button 26" hidden="1">
              <a:extLst>
                <a:ext uri="{63B3BB69-23CF-44E3-9099-C40C66FF867C}">
                  <a14:compatExt spid="_x0000_s30517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161925</xdr:colOff>
          <xdr:row>5</xdr:row>
          <xdr:rowOff>0</xdr:rowOff>
        </xdr:from>
        <xdr:to>
          <xdr:col>2</xdr:col>
          <xdr:colOff>485775</xdr:colOff>
          <xdr:row>7</xdr:row>
          <xdr:rowOff>9525</xdr:rowOff>
        </xdr:to>
        <xdr:sp macro="" textlink="">
          <xdr:nvSpPr>
            <xdr:cNvPr id="315393" name="Button 1" hidden="1">
              <a:extLst>
                <a:ext uri="{63B3BB69-23CF-44E3-9099-C40C66FF867C}">
                  <a14:compatExt spid="_x0000_s31539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Resultaat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19050</xdr:rowOff>
        </xdr:from>
        <xdr:to>
          <xdr:col>8</xdr:col>
          <xdr:colOff>0</xdr:colOff>
          <xdr:row>7</xdr:row>
          <xdr:rowOff>190500</xdr:rowOff>
        </xdr:to>
        <xdr:sp macro="" textlink="">
          <xdr:nvSpPr>
            <xdr:cNvPr id="315394" name="Button 2" hidden="1">
              <a:extLst>
                <a:ext uri="{63B3BB69-23CF-44E3-9099-C40C66FF867C}">
                  <a14:compatExt spid="_x0000_s31539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19050</xdr:colOff>
          <xdr:row>7</xdr:row>
          <xdr:rowOff>9525</xdr:rowOff>
        </xdr:from>
        <xdr:to>
          <xdr:col>16</xdr:col>
          <xdr:colOff>0</xdr:colOff>
          <xdr:row>7</xdr:row>
          <xdr:rowOff>161925</xdr:rowOff>
        </xdr:to>
        <xdr:sp macro="" textlink="">
          <xdr:nvSpPr>
            <xdr:cNvPr id="315395" name="Button 3" hidden="1">
              <a:extLst>
                <a:ext uri="{63B3BB69-23CF-44E3-9099-C40C66FF867C}">
                  <a14:compatExt spid="_x0000_s31539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9525</xdr:colOff>
          <xdr:row>7</xdr:row>
          <xdr:rowOff>9525</xdr:rowOff>
        </xdr:from>
        <xdr:to>
          <xdr:col>24</xdr:col>
          <xdr:colOff>0</xdr:colOff>
          <xdr:row>7</xdr:row>
          <xdr:rowOff>190500</xdr:rowOff>
        </xdr:to>
        <xdr:sp macro="" textlink="">
          <xdr:nvSpPr>
            <xdr:cNvPr id="315396" name="Button 4" hidden="1">
              <a:extLst>
                <a:ext uri="{63B3BB69-23CF-44E3-9099-C40C66FF867C}">
                  <a14:compatExt spid="_x0000_s31539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31</xdr:col>
          <xdr:colOff>9525</xdr:colOff>
          <xdr:row>7</xdr:row>
          <xdr:rowOff>9525</xdr:rowOff>
        </xdr:from>
        <xdr:to>
          <xdr:col>32</xdr:col>
          <xdr:colOff>0</xdr:colOff>
          <xdr:row>7</xdr:row>
          <xdr:rowOff>180975</xdr:rowOff>
        </xdr:to>
        <xdr:sp macro="" textlink="">
          <xdr:nvSpPr>
            <xdr:cNvPr id="315397" name="Button 5" hidden="1">
              <a:extLst>
                <a:ext uri="{63B3BB69-23CF-44E3-9099-C40C66FF867C}">
                  <a14:compatExt spid="_x0000_s31539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65</xdr:col>
          <xdr:colOff>9525</xdr:colOff>
          <xdr:row>2</xdr:row>
          <xdr:rowOff>9525</xdr:rowOff>
        </xdr:from>
        <xdr:to>
          <xdr:col>66</xdr:col>
          <xdr:colOff>0</xdr:colOff>
          <xdr:row>4</xdr:row>
          <xdr:rowOff>0</xdr:rowOff>
        </xdr:to>
        <xdr:sp macro="" textlink="">
          <xdr:nvSpPr>
            <xdr:cNvPr id="315398" name="Button 6" hidden="1">
              <a:extLst>
                <a:ext uri="{63B3BB69-23CF-44E3-9099-C40C66FF867C}">
                  <a14:compatExt spid="_x0000_s31539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Scherm aanpasen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152400</xdr:rowOff>
        </xdr:from>
        <xdr:to>
          <xdr:col>13</xdr:col>
          <xdr:colOff>247650</xdr:colOff>
          <xdr:row>8</xdr:row>
          <xdr:rowOff>0</xdr:rowOff>
        </xdr:to>
        <xdr:sp macro="" textlink="">
          <xdr:nvSpPr>
            <xdr:cNvPr id="315399" name="Button 7" hidden="1">
              <a:extLst>
                <a:ext uri="{63B3BB69-23CF-44E3-9099-C40C66FF867C}">
                  <a14:compatExt spid="_x0000_s31539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7</xdr:row>
          <xdr:rowOff>9525</xdr:rowOff>
        </xdr:from>
        <xdr:to>
          <xdr:col>21</xdr:col>
          <xdr:colOff>247650</xdr:colOff>
          <xdr:row>8</xdr:row>
          <xdr:rowOff>0</xdr:rowOff>
        </xdr:to>
        <xdr:sp macro="" textlink="">
          <xdr:nvSpPr>
            <xdr:cNvPr id="315400" name="Button 8" hidden="1">
              <a:extLst>
                <a:ext uri="{63B3BB69-23CF-44E3-9099-C40C66FF867C}">
                  <a14:compatExt spid="_x0000_s31540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0</xdr:colOff>
          <xdr:row>7</xdr:row>
          <xdr:rowOff>28575</xdr:rowOff>
        </xdr:from>
        <xdr:to>
          <xdr:col>30</xdr:col>
          <xdr:colOff>0</xdr:colOff>
          <xdr:row>8</xdr:row>
          <xdr:rowOff>0</xdr:rowOff>
        </xdr:to>
        <xdr:sp macro="" textlink="">
          <xdr:nvSpPr>
            <xdr:cNvPr id="315401" name="Button 9" hidden="1">
              <a:extLst>
                <a:ext uri="{63B3BB69-23CF-44E3-9099-C40C66FF867C}">
                  <a14:compatExt spid="_x0000_s31540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7</xdr:row>
          <xdr:rowOff>19050</xdr:rowOff>
        </xdr:from>
        <xdr:to>
          <xdr:col>60</xdr:col>
          <xdr:colOff>390525</xdr:colOff>
          <xdr:row>7</xdr:row>
          <xdr:rowOff>314325</xdr:rowOff>
        </xdr:to>
        <xdr:sp macro="" textlink="">
          <xdr:nvSpPr>
            <xdr:cNvPr id="315402" name="Button 10" hidden="1">
              <a:extLst>
                <a:ext uri="{63B3BB69-23CF-44E3-9099-C40C66FF867C}">
                  <a14:compatExt spid="_x0000_s31540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beste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61</xdr:col>
          <xdr:colOff>9525</xdr:colOff>
          <xdr:row>7</xdr:row>
          <xdr:rowOff>28575</xdr:rowOff>
        </xdr:from>
        <xdr:to>
          <xdr:col>61</xdr:col>
          <xdr:colOff>381000</xdr:colOff>
          <xdr:row>8</xdr:row>
          <xdr:rowOff>0</xdr:rowOff>
        </xdr:to>
        <xdr:sp macro="" textlink="">
          <xdr:nvSpPr>
            <xdr:cNvPr id="315403" name="Button 11" hidden="1">
              <a:extLst>
                <a:ext uri="{63B3BB69-23CF-44E3-9099-C40C66FF867C}">
                  <a14:compatExt spid="_x0000_s31540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punten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9525</xdr:colOff>
          <xdr:row>8</xdr:row>
          <xdr:rowOff>0</xdr:rowOff>
        </xdr:to>
        <xdr:sp macro="" textlink="">
          <xdr:nvSpPr>
            <xdr:cNvPr id="315404" name="Button 12" hidden="1">
              <a:extLst>
                <a:ext uri="{63B3BB69-23CF-44E3-9099-C40C66FF867C}">
                  <a14:compatExt spid="_x0000_s31540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9525</xdr:colOff>
          <xdr:row>7</xdr:row>
          <xdr:rowOff>9525</xdr:rowOff>
        </xdr:from>
        <xdr:to>
          <xdr:col>40</xdr:col>
          <xdr:colOff>0</xdr:colOff>
          <xdr:row>7</xdr:row>
          <xdr:rowOff>180975</xdr:rowOff>
        </xdr:to>
        <xdr:sp macro="" textlink="">
          <xdr:nvSpPr>
            <xdr:cNvPr id="315405" name="Button 13" hidden="1">
              <a:extLst>
                <a:ext uri="{63B3BB69-23CF-44E3-9099-C40C66FF867C}">
                  <a14:compatExt spid="_x0000_s31540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47</xdr:col>
          <xdr:colOff>9525</xdr:colOff>
          <xdr:row>7</xdr:row>
          <xdr:rowOff>9525</xdr:rowOff>
        </xdr:from>
        <xdr:to>
          <xdr:col>48</xdr:col>
          <xdr:colOff>0</xdr:colOff>
          <xdr:row>7</xdr:row>
          <xdr:rowOff>180975</xdr:rowOff>
        </xdr:to>
        <xdr:sp macro="" textlink="">
          <xdr:nvSpPr>
            <xdr:cNvPr id="315406" name="Button 14" hidden="1">
              <a:extLst>
                <a:ext uri="{63B3BB69-23CF-44E3-9099-C40C66FF867C}">
                  <a14:compatExt spid="_x0000_s31540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xdr:row>
          <xdr:rowOff>9525</xdr:rowOff>
        </xdr:from>
        <xdr:to>
          <xdr:col>11</xdr:col>
          <xdr:colOff>190500</xdr:colOff>
          <xdr:row>8</xdr:row>
          <xdr:rowOff>0</xdr:rowOff>
        </xdr:to>
        <xdr:sp macro="" textlink="">
          <xdr:nvSpPr>
            <xdr:cNvPr id="315407" name="Button 15" hidden="1">
              <a:extLst>
                <a:ext uri="{63B3BB69-23CF-44E3-9099-C40C66FF867C}">
                  <a14:compatExt spid="_x0000_s31540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657225</xdr:colOff>
          <xdr:row>5</xdr:row>
          <xdr:rowOff>0</xdr:rowOff>
        </xdr:from>
        <xdr:to>
          <xdr:col>5</xdr:col>
          <xdr:colOff>0</xdr:colOff>
          <xdr:row>6</xdr:row>
          <xdr:rowOff>152400</xdr:rowOff>
        </xdr:to>
        <xdr:sp macro="" textlink="">
          <xdr:nvSpPr>
            <xdr:cNvPr id="315408" name="Button 16" hidden="1">
              <a:extLst>
                <a:ext uri="{63B3BB69-23CF-44E3-9099-C40C66FF867C}">
                  <a14:compatExt spid="_x0000_s31540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Opbouwen handicap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7</xdr:row>
          <xdr:rowOff>9525</xdr:rowOff>
        </xdr:from>
        <xdr:to>
          <xdr:col>3</xdr:col>
          <xdr:colOff>0</xdr:colOff>
          <xdr:row>7</xdr:row>
          <xdr:rowOff>190500</xdr:rowOff>
        </xdr:to>
        <xdr:sp macro="" textlink="">
          <xdr:nvSpPr>
            <xdr:cNvPr id="315409" name="Button 17" hidden="1">
              <a:extLst>
                <a:ext uri="{63B3BB69-23CF-44E3-9099-C40C66FF867C}">
                  <a14:compatExt spid="_x0000_s31540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Sortering Naam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19050</xdr:colOff>
          <xdr:row>7</xdr:row>
          <xdr:rowOff>9525</xdr:rowOff>
        </xdr:from>
        <xdr:to>
          <xdr:col>19</xdr:col>
          <xdr:colOff>190500</xdr:colOff>
          <xdr:row>8</xdr:row>
          <xdr:rowOff>0</xdr:rowOff>
        </xdr:to>
        <xdr:sp macro="" textlink="">
          <xdr:nvSpPr>
            <xdr:cNvPr id="315410" name="Button 18" hidden="1">
              <a:extLst>
                <a:ext uri="{63B3BB69-23CF-44E3-9099-C40C66FF867C}">
                  <a14:compatExt spid="_x0000_s315410"/>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19050</xdr:colOff>
          <xdr:row>7</xdr:row>
          <xdr:rowOff>9525</xdr:rowOff>
        </xdr:from>
        <xdr:to>
          <xdr:col>27</xdr:col>
          <xdr:colOff>190500</xdr:colOff>
          <xdr:row>8</xdr:row>
          <xdr:rowOff>0</xdr:rowOff>
        </xdr:to>
        <xdr:sp macro="" textlink="">
          <xdr:nvSpPr>
            <xdr:cNvPr id="315411" name="Button 19" hidden="1">
              <a:extLst>
                <a:ext uri="{63B3BB69-23CF-44E3-9099-C40C66FF867C}">
                  <a14:compatExt spid="_x0000_s31541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9525</xdr:rowOff>
        </xdr:from>
        <xdr:to>
          <xdr:col>35</xdr:col>
          <xdr:colOff>190500</xdr:colOff>
          <xdr:row>8</xdr:row>
          <xdr:rowOff>0</xdr:rowOff>
        </xdr:to>
        <xdr:sp macro="" textlink="">
          <xdr:nvSpPr>
            <xdr:cNvPr id="315412" name="Button 20" hidden="1">
              <a:extLst>
                <a:ext uri="{63B3BB69-23CF-44E3-9099-C40C66FF867C}">
                  <a14:compatExt spid="_x0000_s31541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9525</xdr:rowOff>
        </xdr:from>
        <xdr:to>
          <xdr:col>43</xdr:col>
          <xdr:colOff>190500</xdr:colOff>
          <xdr:row>8</xdr:row>
          <xdr:rowOff>0</xdr:rowOff>
        </xdr:to>
        <xdr:sp macro="" textlink="">
          <xdr:nvSpPr>
            <xdr:cNvPr id="315413" name="Button 21" hidden="1">
              <a:extLst>
                <a:ext uri="{63B3BB69-23CF-44E3-9099-C40C66FF867C}">
                  <a14:compatExt spid="_x0000_s31541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9525</xdr:rowOff>
        </xdr:from>
        <xdr:to>
          <xdr:col>51</xdr:col>
          <xdr:colOff>190500</xdr:colOff>
          <xdr:row>8</xdr:row>
          <xdr:rowOff>0</xdr:rowOff>
        </xdr:to>
        <xdr:sp macro="" textlink="">
          <xdr:nvSpPr>
            <xdr:cNvPr id="315414" name="Button 22" hidden="1">
              <a:extLst>
                <a:ext uri="{63B3BB69-23CF-44E3-9099-C40C66FF867C}">
                  <a14:compatExt spid="_x0000_s31541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800" b="0" i="0" u="none" strike="noStrike" baseline="0">
                  <a:solidFill>
                    <a:srgbClr val="000000"/>
                  </a:solidFill>
                  <a:latin typeface="Arial"/>
                  <a:cs typeface="Arial"/>
                </a:rPr>
                <a:t>verberg kolom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0</xdr:colOff>
          <xdr:row>7</xdr:row>
          <xdr:rowOff>28575</xdr:rowOff>
        </xdr:from>
        <xdr:to>
          <xdr:col>38</xdr:col>
          <xdr:colOff>0</xdr:colOff>
          <xdr:row>8</xdr:row>
          <xdr:rowOff>0</xdr:rowOff>
        </xdr:to>
        <xdr:sp macro="" textlink="">
          <xdr:nvSpPr>
            <xdr:cNvPr id="315415" name="Button 23" hidden="1">
              <a:extLst>
                <a:ext uri="{63B3BB69-23CF-44E3-9099-C40C66FF867C}">
                  <a14:compatExt spid="_x0000_s31541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0</xdr:colOff>
          <xdr:row>7</xdr:row>
          <xdr:rowOff>28575</xdr:rowOff>
        </xdr:from>
        <xdr:to>
          <xdr:col>46</xdr:col>
          <xdr:colOff>0</xdr:colOff>
          <xdr:row>8</xdr:row>
          <xdr:rowOff>0</xdr:rowOff>
        </xdr:to>
        <xdr:sp macro="" textlink="">
          <xdr:nvSpPr>
            <xdr:cNvPr id="315416" name="Button 24" hidden="1">
              <a:extLst>
                <a:ext uri="{63B3BB69-23CF-44E3-9099-C40C66FF867C}">
                  <a14:compatExt spid="_x0000_s31541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46</xdr:col>
          <xdr:colOff>0</xdr:colOff>
          <xdr:row>7</xdr:row>
          <xdr:rowOff>28575</xdr:rowOff>
        </xdr:from>
        <xdr:to>
          <xdr:col>46</xdr:col>
          <xdr:colOff>0</xdr:colOff>
          <xdr:row>8</xdr:row>
          <xdr:rowOff>0</xdr:rowOff>
        </xdr:to>
        <xdr:sp macro="" textlink="">
          <xdr:nvSpPr>
            <xdr:cNvPr id="315417" name="Button 25" hidden="1">
              <a:extLst>
                <a:ext uri="{63B3BB69-23CF-44E3-9099-C40C66FF867C}">
                  <a14:compatExt spid="_x0000_s31541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pl.p</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2</xdr:row>
          <xdr:rowOff>0</xdr:rowOff>
        </xdr:from>
        <xdr:to>
          <xdr:col>3</xdr:col>
          <xdr:colOff>1771650</xdr:colOff>
          <xdr:row>2</xdr:row>
          <xdr:rowOff>314325</xdr:rowOff>
        </xdr:to>
        <xdr:sp macro="" textlink="">
          <xdr:nvSpPr>
            <xdr:cNvPr id="65537" name="Button 1" hidden="1">
              <a:extLst>
                <a:ext uri="{63B3BB69-23CF-44E3-9099-C40C66FF867C}">
                  <a14:compatExt spid="_x0000_s6553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Kampioenen opbouwen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xdr:row>
          <xdr:rowOff>9525</xdr:rowOff>
        </xdr:from>
        <xdr:to>
          <xdr:col>6</xdr:col>
          <xdr:colOff>847725</xdr:colOff>
          <xdr:row>2</xdr:row>
          <xdr:rowOff>314325</xdr:rowOff>
        </xdr:to>
        <xdr:sp macro="" textlink="">
          <xdr:nvSpPr>
            <xdr:cNvPr id="65538" name="Check Box 2" hidden="1">
              <a:extLst>
                <a:ext uri="{63B3BB69-23CF-44E3-9099-C40C66FF867C}">
                  <a14:compatExt spid="_x0000_s655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Per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2</xdr:row>
          <xdr:rowOff>9525</xdr:rowOff>
        </xdr:from>
        <xdr:to>
          <xdr:col>6</xdr:col>
          <xdr:colOff>1543050</xdr:colOff>
          <xdr:row>2</xdr:row>
          <xdr:rowOff>314325</xdr:rowOff>
        </xdr:to>
        <xdr:sp macro="" textlink="">
          <xdr:nvSpPr>
            <xdr:cNvPr id="65540" name="Check Box 4" hidden="1">
              <a:extLst>
                <a:ext uri="{63B3BB69-23CF-44E3-9099-C40C66FF867C}">
                  <a14:compatExt spid="_x0000_s655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Per letter</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xdr:row>
          <xdr:rowOff>0</xdr:rowOff>
        </xdr:from>
        <xdr:to>
          <xdr:col>2</xdr:col>
          <xdr:colOff>1114425</xdr:colOff>
          <xdr:row>6</xdr:row>
          <xdr:rowOff>123825</xdr:rowOff>
        </xdr:to>
        <xdr:sp macro="" textlink="">
          <xdr:nvSpPr>
            <xdr:cNvPr id="130049" name="Button 1" hidden="1">
              <a:extLst>
                <a:ext uri="{63B3BB69-23CF-44E3-9099-C40C66FF867C}">
                  <a14:compatExt spid="_x0000_s1300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Winnaars opbouwen</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28575</xdr:rowOff>
        </xdr:from>
        <xdr:to>
          <xdr:col>1</xdr:col>
          <xdr:colOff>0</xdr:colOff>
          <xdr:row>8</xdr:row>
          <xdr:rowOff>0</xdr:rowOff>
        </xdr:to>
        <xdr:sp macro="" textlink="">
          <xdr:nvSpPr>
            <xdr:cNvPr id="130061" name="Button 13" hidden="1">
              <a:extLst>
                <a:ext uri="{63B3BB69-23CF-44E3-9099-C40C66FF867C}">
                  <a14:compatExt spid="_x0000_s13006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Pl.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809625</xdr:colOff>
          <xdr:row>5</xdr:row>
          <xdr:rowOff>19050</xdr:rowOff>
        </xdr:from>
        <xdr:to>
          <xdr:col>6</xdr:col>
          <xdr:colOff>209550</xdr:colOff>
          <xdr:row>6</xdr:row>
          <xdr:rowOff>142875</xdr:rowOff>
        </xdr:to>
        <xdr:sp macro="" textlink="">
          <xdr:nvSpPr>
            <xdr:cNvPr id="130073" name="Button 25" hidden="1">
              <a:extLst>
                <a:ext uri="{63B3BB69-23CF-44E3-9099-C40C66FF867C}">
                  <a14:compatExt spid="_x0000_s1300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Importeren gegevens</a:t>
              </a:r>
            </a:p>
            <a:p>
              <a:pPr algn="ctr" rtl="0">
                <a:defRPr sz="1000"/>
              </a:pPr>
              <a:endParaRPr lang="nl-NL"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238125</xdr:colOff>
          <xdr:row>5</xdr:row>
          <xdr:rowOff>9525</xdr:rowOff>
        </xdr:from>
        <xdr:to>
          <xdr:col>10</xdr:col>
          <xdr:colOff>85725</xdr:colOff>
          <xdr:row>6</xdr:row>
          <xdr:rowOff>133350</xdr:rowOff>
        </xdr:to>
        <xdr:sp macro="" textlink="">
          <xdr:nvSpPr>
            <xdr:cNvPr id="130074" name="Button 26" hidden="1">
              <a:extLst>
                <a:ext uri="{63B3BB69-23CF-44E3-9099-C40C66FF867C}">
                  <a14:compatExt spid="_x0000_s13007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Verwerken gegevens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1143000</xdr:colOff>
          <xdr:row>5</xdr:row>
          <xdr:rowOff>9525</xdr:rowOff>
        </xdr:from>
        <xdr:to>
          <xdr:col>3</xdr:col>
          <xdr:colOff>771525</xdr:colOff>
          <xdr:row>6</xdr:row>
          <xdr:rowOff>133350</xdr:rowOff>
        </xdr:to>
        <xdr:sp macro="" textlink="">
          <xdr:nvSpPr>
            <xdr:cNvPr id="130075" name="Button 27" hidden="1">
              <a:extLst>
                <a:ext uri="{63B3BB69-23CF-44E3-9099-C40C66FF867C}">
                  <a14:compatExt spid="_x0000_s13007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Dubbele paarden/pony's</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285750</xdr:colOff>
          <xdr:row>16</xdr:row>
          <xdr:rowOff>57150</xdr:rowOff>
        </xdr:from>
        <xdr:to>
          <xdr:col>2</xdr:col>
          <xdr:colOff>3028950</xdr:colOff>
          <xdr:row>17</xdr:row>
          <xdr:rowOff>152400</xdr:rowOff>
        </xdr:to>
        <xdr:sp macro="" textlink="">
          <xdr:nvSpPr>
            <xdr:cNvPr id="230402" name="Button 2" hidden="1">
              <a:extLst>
                <a:ext uri="{63B3BB69-23CF-44E3-9099-C40C66FF867C}">
                  <a14:compatExt spid="_x0000_s23040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Tabbladen zichtbaar of verbergen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1276350</xdr:colOff>
          <xdr:row>2</xdr:row>
          <xdr:rowOff>9525</xdr:rowOff>
        </xdr:from>
        <xdr:to>
          <xdr:col>7</xdr:col>
          <xdr:colOff>2000250</xdr:colOff>
          <xdr:row>3</xdr:row>
          <xdr:rowOff>0</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Afvaardiging opbouwen</a:t>
              </a:r>
            </a:p>
          </xdr:txBody>
        </xdr:sp>
        <xdr:clientData fPrint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dressuur@knhsregiogelderland.nl"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3.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4.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4.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 Type="http://schemas.openxmlformats.org/officeDocument/2006/relationships/vmlDrawing" Target="../drawings/vmlDrawing5.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17.xml"/><Relationship Id="rId20" Type="http://schemas.openxmlformats.org/officeDocument/2006/relationships/ctrlProp" Target="../ctrlProps/ctrlProp121.xml"/><Relationship Id="rId1" Type="http://schemas.openxmlformats.org/officeDocument/2006/relationships/printerSettings" Target="../printerSettings/printerSettings5.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26" Type="http://schemas.openxmlformats.org/officeDocument/2006/relationships/ctrlProp" Target="../ctrlProps/ctrlProp152.xml"/><Relationship Id="rId3" Type="http://schemas.openxmlformats.org/officeDocument/2006/relationships/vmlDrawing" Target="../drawings/vmlDrawing6.v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5" Type="http://schemas.openxmlformats.org/officeDocument/2006/relationships/ctrlProp" Target="../ctrlProps/ctrlProp151.xml"/><Relationship Id="rId2" Type="http://schemas.openxmlformats.org/officeDocument/2006/relationships/drawing" Target="../drawings/drawing6.xml"/><Relationship Id="rId16" Type="http://schemas.openxmlformats.org/officeDocument/2006/relationships/ctrlProp" Target="../ctrlProps/ctrlProp142.xml"/><Relationship Id="rId20" Type="http://schemas.openxmlformats.org/officeDocument/2006/relationships/ctrlProp" Target="../ctrlProps/ctrlProp146.xml"/><Relationship Id="rId29" Type="http://schemas.openxmlformats.org/officeDocument/2006/relationships/ctrlProp" Target="../ctrlProps/ctrlProp155.xml"/><Relationship Id="rId1" Type="http://schemas.openxmlformats.org/officeDocument/2006/relationships/printerSettings" Target="../printerSettings/printerSettings6.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28" Type="http://schemas.openxmlformats.org/officeDocument/2006/relationships/ctrlProp" Target="../ctrlProps/ctrlProp154.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 Id="rId27" Type="http://schemas.openxmlformats.org/officeDocument/2006/relationships/ctrlProp" Target="../ctrlProps/ctrlProp15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26" Type="http://schemas.openxmlformats.org/officeDocument/2006/relationships/ctrlProp" Target="../ctrlProps/ctrlProp178.xml"/><Relationship Id="rId3" Type="http://schemas.openxmlformats.org/officeDocument/2006/relationships/vmlDrawing" Target="../drawings/vmlDrawing7.vml"/><Relationship Id="rId21" Type="http://schemas.openxmlformats.org/officeDocument/2006/relationships/ctrlProp" Target="../ctrlProps/ctrlProp173.x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5" Type="http://schemas.openxmlformats.org/officeDocument/2006/relationships/ctrlProp" Target="../ctrlProps/ctrlProp177.xml"/><Relationship Id="rId2" Type="http://schemas.openxmlformats.org/officeDocument/2006/relationships/drawing" Target="../drawings/drawing7.xml"/><Relationship Id="rId16" Type="http://schemas.openxmlformats.org/officeDocument/2006/relationships/ctrlProp" Target="../ctrlProps/ctrlProp168.xml"/><Relationship Id="rId20" Type="http://schemas.openxmlformats.org/officeDocument/2006/relationships/ctrlProp" Target="../ctrlProps/ctrlProp172.xml"/><Relationship Id="rId29" Type="http://schemas.openxmlformats.org/officeDocument/2006/relationships/ctrlProp" Target="../ctrlProps/ctrlProp181.xml"/><Relationship Id="rId1" Type="http://schemas.openxmlformats.org/officeDocument/2006/relationships/printerSettings" Target="../printerSettings/printerSettings7.bin"/><Relationship Id="rId6" Type="http://schemas.openxmlformats.org/officeDocument/2006/relationships/ctrlProp" Target="../ctrlProps/ctrlProp158.xml"/><Relationship Id="rId11" Type="http://schemas.openxmlformats.org/officeDocument/2006/relationships/ctrlProp" Target="../ctrlProps/ctrlProp163.xml"/><Relationship Id="rId24" Type="http://schemas.openxmlformats.org/officeDocument/2006/relationships/ctrlProp" Target="../ctrlProps/ctrlProp176.xml"/><Relationship Id="rId5" Type="http://schemas.openxmlformats.org/officeDocument/2006/relationships/ctrlProp" Target="../ctrlProps/ctrlProp157.xml"/><Relationship Id="rId15" Type="http://schemas.openxmlformats.org/officeDocument/2006/relationships/ctrlProp" Target="../ctrlProps/ctrlProp167.xml"/><Relationship Id="rId23" Type="http://schemas.openxmlformats.org/officeDocument/2006/relationships/ctrlProp" Target="../ctrlProps/ctrlProp175.xml"/><Relationship Id="rId28" Type="http://schemas.openxmlformats.org/officeDocument/2006/relationships/ctrlProp" Target="../ctrlProps/ctrlProp180.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 Id="rId22" Type="http://schemas.openxmlformats.org/officeDocument/2006/relationships/ctrlProp" Target="../ctrlProps/ctrlProp174.xml"/><Relationship Id="rId27" Type="http://schemas.openxmlformats.org/officeDocument/2006/relationships/ctrlProp" Target="../ctrlProps/ctrlProp17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6.xml"/><Relationship Id="rId13" Type="http://schemas.openxmlformats.org/officeDocument/2006/relationships/ctrlProp" Target="../ctrlProps/ctrlProp191.xml"/><Relationship Id="rId18" Type="http://schemas.openxmlformats.org/officeDocument/2006/relationships/ctrlProp" Target="../ctrlProps/ctrlProp196.xml"/><Relationship Id="rId26" Type="http://schemas.openxmlformats.org/officeDocument/2006/relationships/ctrlProp" Target="../ctrlProps/ctrlProp204.xml"/><Relationship Id="rId3" Type="http://schemas.openxmlformats.org/officeDocument/2006/relationships/vmlDrawing" Target="../drawings/vmlDrawing8.vml"/><Relationship Id="rId21" Type="http://schemas.openxmlformats.org/officeDocument/2006/relationships/ctrlProp" Target="../ctrlProps/ctrlProp199.xml"/><Relationship Id="rId7" Type="http://schemas.openxmlformats.org/officeDocument/2006/relationships/ctrlProp" Target="../ctrlProps/ctrlProp185.xml"/><Relationship Id="rId12" Type="http://schemas.openxmlformats.org/officeDocument/2006/relationships/ctrlProp" Target="../ctrlProps/ctrlProp190.xml"/><Relationship Id="rId17" Type="http://schemas.openxmlformats.org/officeDocument/2006/relationships/ctrlProp" Target="../ctrlProps/ctrlProp195.xml"/><Relationship Id="rId25" Type="http://schemas.openxmlformats.org/officeDocument/2006/relationships/ctrlProp" Target="../ctrlProps/ctrlProp203.xml"/><Relationship Id="rId2" Type="http://schemas.openxmlformats.org/officeDocument/2006/relationships/drawing" Target="../drawings/drawing8.xml"/><Relationship Id="rId16" Type="http://schemas.openxmlformats.org/officeDocument/2006/relationships/ctrlProp" Target="../ctrlProps/ctrlProp194.xml"/><Relationship Id="rId20" Type="http://schemas.openxmlformats.org/officeDocument/2006/relationships/ctrlProp" Target="../ctrlProps/ctrlProp198.xml"/><Relationship Id="rId1" Type="http://schemas.openxmlformats.org/officeDocument/2006/relationships/printerSettings" Target="../printerSettings/printerSettings8.bin"/><Relationship Id="rId6" Type="http://schemas.openxmlformats.org/officeDocument/2006/relationships/ctrlProp" Target="../ctrlProps/ctrlProp184.xml"/><Relationship Id="rId11" Type="http://schemas.openxmlformats.org/officeDocument/2006/relationships/ctrlProp" Target="../ctrlProps/ctrlProp189.xml"/><Relationship Id="rId24" Type="http://schemas.openxmlformats.org/officeDocument/2006/relationships/ctrlProp" Target="../ctrlProps/ctrlProp202.xml"/><Relationship Id="rId5" Type="http://schemas.openxmlformats.org/officeDocument/2006/relationships/ctrlProp" Target="../ctrlProps/ctrlProp183.xml"/><Relationship Id="rId15" Type="http://schemas.openxmlformats.org/officeDocument/2006/relationships/ctrlProp" Target="../ctrlProps/ctrlProp193.xml"/><Relationship Id="rId23" Type="http://schemas.openxmlformats.org/officeDocument/2006/relationships/ctrlProp" Target="../ctrlProps/ctrlProp201.xml"/><Relationship Id="rId28" Type="http://schemas.openxmlformats.org/officeDocument/2006/relationships/ctrlProp" Target="../ctrlProps/ctrlProp206.xml"/><Relationship Id="rId10" Type="http://schemas.openxmlformats.org/officeDocument/2006/relationships/ctrlProp" Target="../ctrlProps/ctrlProp188.xml"/><Relationship Id="rId19" Type="http://schemas.openxmlformats.org/officeDocument/2006/relationships/ctrlProp" Target="../ctrlProps/ctrlProp197.xml"/><Relationship Id="rId4" Type="http://schemas.openxmlformats.org/officeDocument/2006/relationships/ctrlProp" Target="../ctrlProps/ctrlProp182.xml"/><Relationship Id="rId9" Type="http://schemas.openxmlformats.org/officeDocument/2006/relationships/ctrlProp" Target="../ctrlProps/ctrlProp187.xml"/><Relationship Id="rId14" Type="http://schemas.openxmlformats.org/officeDocument/2006/relationships/ctrlProp" Target="../ctrlProps/ctrlProp192.xml"/><Relationship Id="rId22" Type="http://schemas.openxmlformats.org/officeDocument/2006/relationships/ctrlProp" Target="../ctrlProps/ctrlProp200.xml"/><Relationship Id="rId27" Type="http://schemas.openxmlformats.org/officeDocument/2006/relationships/ctrlProp" Target="../ctrlProps/ctrlProp20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18" Type="http://schemas.openxmlformats.org/officeDocument/2006/relationships/ctrlProp" Target="../ctrlProps/ctrlProp221.xml"/><Relationship Id="rId26" Type="http://schemas.openxmlformats.org/officeDocument/2006/relationships/ctrlProp" Target="../ctrlProps/ctrlProp229.xml"/><Relationship Id="rId3" Type="http://schemas.openxmlformats.org/officeDocument/2006/relationships/vmlDrawing" Target="../drawings/vmlDrawing9.vml"/><Relationship Id="rId21" Type="http://schemas.openxmlformats.org/officeDocument/2006/relationships/ctrlProp" Target="../ctrlProps/ctrlProp224.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trlProp" Target="../ctrlProps/ctrlProp228.xml"/><Relationship Id="rId2" Type="http://schemas.openxmlformats.org/officeDocument/2006/relationships/drawing" Target="../drawings/drawing9.xml"/><Relationship Id="rId16" Type="http://schemas.openxmlformats.org/officeDocument/2006/relationships/ctrlProp" Target="../ctrlProps/ctrlProp219.xml"/><Relationship Id="rId20" Type="http://schemas.openxmlformats.org/officeDocument/2006/relationships/ctrlProp" Target="../ctrlProps/ctrlProp223.xml"/><Relationship Id="rId29" Type="http://schemas.openxmlformats.org/officeDocument/2006/relationships/ctrlProp" Target="../ctrlProps/ctrlProp232.xml"/><Relationship Id="rId1" Type="http://schemas.openxmlformats.org/officeDocument/2006/relationships/printerSettings" Target="../printerSettings/printerSettings9.bin"/><Relationship Id="rId6" Type="http://schemas.openxmlformats.org/officeDocument/2006/relationships/ctrlProp" Target="../ctrlProps/ctrlProp209.xml"/><Relationship Id="rId11" Type="http://schemas.openxmlformats.org/officeDocument/2006/relationships/ctrlProp" Target="../ctrlProps/ctrlProp214.xml"/><Relationship Id="rId24" Type="http://schemas.openxmlformats.org/officeDocument/2006/relationships/ctrlProp" Target="../ctrlProps/ctrlProp227.xml"/><Relationship Id="rId5" Type="http://schemas.openxmlformats.org/officeDocument/2006/relationships/ctrlProp" Target="../ctrlProps/ctrlProp208.xml"/><Relationship Id="rId15" Type="http://schemas.openxmlformats.org/officeDocument/2006/relationships/ctrlProp" Target="../ctrlProps/ctrlProp218.xml"/><Relationship Id="rId23" Type="http://schemas.openxmlformats.org/officeDocument/2006/relationships/ctrlProp" Target="../ctrlProps/ctrlProp226.xml"/><Relationship Id="rId28" Type="http://schemas.openxmlformats.org/officeDocument/2006/relationships/ctrlProp" Target="../ctrlProps/ctrlProp231.xml"/><Relationship Id="rId10" Type="http://schemas.openxmlformats.org/officeDocument/2006/relationships/ctrlProp" Target="../ctrlProps/ctrlProp213.xml"/><Relationship Id="rId19" Type="http://schemas.openxmlformats.org/officeDocument/2006/relationships/ctrlProp" Target="../ctrlProps/ctrlProp222.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 Id="rId22" Type="http://schemas.openxmlformats.org/officeDocument/2006/relationships/ctrlProp" Target="../ctrlProps/ctrlProp225.xml"/><Relationship Id="rId27" Type="http://schemas.openxmlformats.org/officeDocument/2006/relationships/ctrlProp" Target="../ctrlProps/ctrlProp23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7.xml"/><Relationship Id="rId13" Type="http://schemas.openxmlformats.org/officeDocument/2006/relationships/ctrlProp" Target="../ctrlProps/ctrlProp242.xml"/><Relationship Id="rId18" Type="http://schemas.openxmlformats.org/officeDocument/2006/relationships/ctrlProp" Target="../ctrlProps/ctrlProp247.xml"/><Relationship Id="rId26" Type="http://schemas.openxmlformats.org/officeDocument/2006/relationships/ctrlProp" Target="../ctrlProps/ctrlProp255.xml"/><Relationship Id="rId3" Type="http://schemas.openxmlformats.org/officeDocument/2006/relationships/vmlDrawing" Target="../drawings/vmlDrawing10.vml"/><Relationship Id="rId21" Type="http://schemas.openxmlformats.org/officeDocument/2006/relationships/ctrlProp" Target="../ctrlProps/ctrlProp250.xml"/><Relationship Id="rId7" Type="http://schemas.openxmlformats.org/officeDocument/2006/relationships/ctrlProp" Target="../ctrlProps/ctrlProp236.xml"/><Relationship Id="rId12" Type="http://schemas.openxmlformats.org/officeDocument/2006/relationships/ctrlProp" Target="../ctrlProps/ctrlProp241.xml"/><Relationship Id="rId17" Type="http://schemas.openxmlformats.org/officeDocument/2006/relationships/ctrlProp" Target="../ctrlProps/ctrlProp246.xml"/><Relationship Id="rId25" Type="http://schemas.openxmlformats.org/officeDocument/2006/relationships/ctrlProp" Target="../ctrlProps/ctrlProp254.xml"/><Relationship Id="rId2" Type="http://schemas.openxmlformats.org/officeDocument/2006/relationships/drawing" Target="../drawings/drawing10.xml"/><Relationship Id="rId16" Type="http://schemas.openxmlformats.org/officeDocument/2006/relationships/ctrlProp" Target="../ctrlProps/ctrlProp245.xml"/><Relationship Id="rId20" Type="http://schemas.openxmlformats.org/officeDocument/2006/relationships/ctrlProp" Target="../ctrlProps/ctrlProp249.xml"/><Relationship Id="rId29" Type="http://schemas.openxmlformats.org/officeDocument/2006/relationships/ctrlProp" Target="../ctrlProps/ctrlProp258.xml"/><Relationship Id="rId1" Type="http://schemas.openxmlformats.org/officeDocument/2006/relationships/printerSettings" Target="../printerSettings/printerSettings10.bin"/><Relationship Id="rId6" Type="http://schemas.openxmlformats.org/officeDocument/2006/relationships/ctrlProp" Target="../ctrlProps/ctrlProp235.xml"/><Relationship Id="rId11" Type="http://schemas.openxmlformats.org/officeDocument/2006/relationships/ctrlProp" Target="../ctrlProps/ctrlProp240.xml"/><Relationship Id="rId24" Type="http://schemas.openxmlformats.org/officeDocument/2006/relationships/ctrlProp" Target="../ctrlProps/ctrlProp253.xml"/><Relationship Id="rId5" Type="http://schemas.openxmlformats.org/officeDocument/2006/relationships/ctrlProp" Target="../ctrlProps/ctrlProp234.xml"/><Relationship Id="rId15" Type="http://schemas.openxmlformats.org/officeDocument/2006/relationships/ctrlProp" Target="../ctrlProps/ctrlProp244.xml"/><Relationship Id="rId23" Type="http://schemas.openxmlformats.org/officeDocument/2006/relationships/ctrlProp" Target="../ctrlProps/ctrlProp252.xml"/><Relationship Id="rId28" Type="http://schemas.openxmlformats.org/officeDocument/2006/relationships/ctrlProp" Target="../ctrlProps/ctrlProp257.xml"/><Relationship Id="rId10" Type="http://schemas.openxmlformats.org/officeDocument/2006/relationships/ctrlProp" Target="../ctrlProps/ctrlProp239.xml"/><Relationship Id="rId19" Type="http://schemas.openxmlformats.org/officeDocument/2006/relationships/ctrlProp" Target="../ctrlProps/ctrlProp248.xml"/><Relationship Id="rId4" Type="http://schemas.openxmlformats.org/officeDocument/2006/relationships/ctrlProp" Target="../ctrlProps/ctrlProp233.xml"/><Relationship Id="rId9" Type="http://schemas.openxmlformats.org/officeDocument/2006/relationships/ctrlProp" Target="../ctrlProps/ctrlProp238.xml"/><Relationship Id="rId14" Type="http://schemas.openxmlformats.org/officeDocument/2006/relationships/ctrlProp" Target="../ctrlProps/ctrlProp243.xml"/><Relationship Id="rId22" Type="http://schemas.openxmlformats.org/officeDocument/2006/relationships/ctrlProp" Target="../ctrlProps/ctrlProp251.xml"/><Relationship Id="rId27" Type="http://schemas.openxmlformats.org/officeDocument/2006/relationships/ctrlProp" Target="../ctrlProps/ctrlProp25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3.xml"/><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 Type="http://schemas.openxmlformats.org/officeDocument/2006/relationships/vmlDrawing" Target="../drawings/vmlDrawing11.vml"/><Relationship Id="rId21" Type="http://schemas.openxmlformats.org/officeDocument/2006/relationships/ctrlProp" Target="../ctrlProps/ctrlProp276.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2" Type="http://schemas.openxmlformats.org/officeDocument/2006/relationships/drawing" Target="../drawings/drawing11.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1" Type="http://schemas.openxmlformats.org/officeDocument/2006/relationships/printerSettings" Target="../printerSettings/printerSettings11.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10" Type="http://schemas.openxmlformats.org/officeDocument/2006/relationships/ctrlProp" Target="../ctrlProps/ctrlProp265.xml"/><Relationship Id="rId19" Type="http://schemas.openxmlformats.org/officeDocument/2006/relationships/ctrlProp" Target="../ctrlProps/ctrlProp274.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89.xml"/><Relationship Id="rId13" Type="http://schemas.openxmlformats.org/officeDocument/2006/relationships/ctrlProp" Target="../ctrlProps/ctrlProp294.xml"/><Relationship Id="rId18" Type="http://schemas.openxmlformats.org/officeDocument/2006/relationships/ctrlProp" Target="../ctrlProps/ctrlProp299.xml"/><Relationship Id="rId26" Type="http://schemas.openxmlformats.org/officeDocument/2006/relationships/ctrlProp" Target="../ctrlProps/ctrlProp307.xml"/><Relationship Id="rId3" Type="http://schemas.openxmlformats.org/officeDocument/2006/relationships/vmlDrawing" Target="../drawings/vmlDrawing12.vml"/><Relationship Id="rId21" Type="http://schemas.openxmlformats.org/officeDocument/2006/relationships/ctrlProp" Target="../ctrlProps/ctrlProp302.xml"/><Relationship Id="rId7" Type="http://schemas.openxmlformats.org/officeDocument/2006/relationships/ctrlProp" Target="../ctrlProps/ctrlProp288.xml"/><Relationship Id="rId12" Type="http://schemas.openxmlformats.org/officeDocument/2006/relationships/ctrlProp" Target="../ctrlProps/ctrlProp293.xml"/><Relationship Id="rId17" Type="http://schemas.openxmlformats.org/officeDocument/2006/relationships/ctrlProp" Target="../ctrlProps/ctrlProp298.xml"/><Relationship Id="rId25" Type="http://schemas.openxmlformats.org/officeDocument/2006/relationships/ctrlProp" Target="../ctrlProps/ctrlProp306.xml"/><Relationship Id="rId2" Type="http://schemas.openxmlformats.org/officeDocument/2006/relationships/drawing" Target="../drawings/drawing12.xml"/><Relationship Id="rId16" Type="http://schemas.openxmlformats.org/officeDocument/2006/relationships/ctrlProp" Target="../ctrlProps/ctrlProp297.xml"/><Relationship Id="rId20" Type="http://schemas.openxmlformats.org/officeDocument/2006/relationships/ctrlProp" Target="../ctrlProps/ctrlProp301.xml"/><Relationship Id="rId1" Type="http://schemas.openxmlformats.org/officeDocument/2006/relationships/printerSettings" Target="../printerSettings/printerSettings12.bin"/><Relationship Id="rId6" Type="http://schemas.openxmlformats.org/officeDocument/2006/relationships/ctrlProp" Target="../ctrlProps/ctrlProp287.xml"/><Relationship Id="rId11" Type="http://schemas.openxmlformats.org/officeDocument/2006/relationships/ctrlProp" Target="../ctrlProps/ctrlProp292.xml"/><Relationship Id="rId24" Type="http://schemas.openxmlformats.org/officeDocument/2006/relationships/ctrlProp" Target="../ctrlProps/ctrlProp305.xml"/><Relationship Id="rId5" Type="http://schemas.openxmlformats.org/officeDocument/2006/relationships/ctrlProp" Target="../ctrlProps/ctrlProp286.xml"/><Relationship Id="rId15" Type="http://schemas.openxmlformats.org/officeDocument/2006/relationships/ctrlProp" Target="../ctrlProps/ctrlProp296.xml"/><Relationship Id="rId23" Type="http://schemas.openxmlformats.org/officeDocument/2006/relationships/ctrlProp" Target="../ctrlProps/ctrlProp304.xml"/><Relationship Id="rId28" Type="http://schemas.openxmlformats.org/officeDocument/2006/relationships/ctrlProp" Target="../ctrlProps/ctrlProp309.xml"/><Relationship Id="rId10" Type="http://schemas.openxmlformats.org/officeDocument/2006/relationships/ctrlProp" Target="../ctrlProps/ctrlProp291.xml"/><Relationship Id="rId19" Type="http://schemas.openxmlformats.org/officeDocument/2006/relationships/ctrlProp" Target="../ctrlProps/ctrlProp300.xml"/><Relationship Id="rId4" Type="http://schemas.openxmlformats.org/officeDocument/2006/relationships/ctrlProp" Target="../ctrlProps/ctrlProp285.xml"/><Relationship Id="rId9" Type="http://schemas.openxmlformats.org/officeDocument/2006/relationships/ctrlProp" Target="../ctrlProps/ctrlProp290.xml"/><Relationship Id="rId14" Type="http://schemas.openxmlformats.org/officeDocument/2006/relationships/ctrlProp" Target="../ctrlProps/ctrlProp295.xml"/><Relationship Id="rId22" Type="http://schemas.openxmlformats.org/officeDocument/2006/relationships/ctrlProp" Target="../ctrlProps/ctrlProp303.xml"/><Relationship Id="rId27" Type="http://schemas.openxmlformats.org/officeDocument/2006/relationships/ctrlProp" Target="../ctrlProps/ctrlProp30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312.xml"/><Relationship Id="rId5" Type="http://schemas.openxmlformats.org/officeDocument/2006/relationships/ctrlProp" Target="../ctrlProps/ctrlProp311.xml"/><Relationship Id="rId4" Type="http://schemas.openxmlformats.org/officeDocument/2006/relationships/ctrlProp" Target="../ctrlProps/ctrlProp31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17.xml"/><Relationship Id="rId3" Type="http://schemas.openxmlformats.org/officeDocument/2006/relationships/vmlDrawing" Target="../drawings/vmlDrawing14.vml"/><Relationship Id="rId7" Type="http://schemas.openxmlformats.org/officeDocument/2006/relationships/ctrlProp" Target="../ctrlProps/ctrlProp31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315.xml"/><Relationship Id="rId5" Type="http://schemas.openxmlformats.org/officeDocument/2006/relationships/ctrlProp" Target="../ctrlProps/ctrlProp314.xml"/><Relationship Id="rId4" Type="http://schemas.openxmlformats.org/officeDocument/2006/relationships/ctrlProp" Target="../ctrlProps/ctrlProp3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31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trlProp" Target="../ctrlProps/ctrlProp3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A7"/>
  <sheetViews>
    <sheetView tabSelected="1" workbookViewId="0">
      <selection activeCell="A14" sqref="A14"/>
    </sheetView>
  </sheetViews>
  <sheetFormatPr defaultRowHeight="12.75" x14ac:dyDescent="0.2"/>
  <cols>
    <col min="1" max="1" width="128.28515625" customWidth="1"/>
  </cols>
  <sheetData>
    <row r="1" spans="1:1" ht="27.75" x14ac:dyDescent="0.2">
      <c r="A1" s="90" t="s">
        <v>102</v>
      </c>
    </row>
    <row r="2" spans="1:1" ht="27.75" x14ac:dyDescent="0.2">
      <c r="A2" s="90"/>
    </row>
    <row r="3" spans="1:1" ht="55.5" x14ac:dyDescent="0.2">
      <c r="A3" s="91" t="s">
        <v>467</v>
      </c>
    </row>
    <row r="4" spans="1:1" ht="27.75" x14ac:dyDescent="0.2">
      <c r="A4" s="91"/>
    </row>
    <row r="5" spans="1:1" ht="27.75" x14ac:dyDescent="0.2">
      <c r="A5" s="91" t="s">
        <v>103</v>
      </c>
    </row>
    <row r="7" spans="1:1" ht="20.25" x14ac:dyDescent="0.3">
      <c r="A7" s="112" t="s">
        <v>468</v>
      </c>
    </row>
  </sheetData>
  <hyperlinks>
    <hyperlink ref="A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7"/>
  <dimension ref="A1:BN8"/>
  <sheetViews>
    <sheetView workbookViewId="0">
      <pane xSplit="5" ySplit="8" topLeftCell="F9" activePane="bottomRight" state="frozen"/>
      <selection activeCell="C5" sqref="C5:E5"/>
      <selection pane="topRight" activeCell="C5" sqref="C5:E5"/>
      <selection pane="bottomLeft" activeCell="C5" sqref="C5:E5"/>
      <selection pane="bottomRight" activeCell="BL4" sqref="BL4"/>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18.7109375" style="6" customWidth="1"/>
    <col min="7" max="7" width="2.7109375" style="69" customWidth="1"/>
    <col min="8" max="8" width="5.7109375" style="69" customWidth="1"/>
    <col min="9" max="9" width="5.7109375" style="69" hidden="1" customWidth="1"/>
    <col min="10" max="10" width="5.7109375" style="70" hidden="1" customWidth="1"/>
    <col min="11" max="12" width="3.7109375" style="69" customWidth="1"/>
    <col min="13" max="13" width="3" style="69" customWidth="1"/>
    <col min="14" max="14" width="3.85546875" style="71" customWidth="1"/>
    <col min="15" max="15" width="2.7109375" style="72" customWidth="1"/>
    <col min="16" max="16" width="5.7109375" style="72" customWidth="1"/>
    <col min="17" max="17" width="5.7109375" style="72" hidden="1" customWidth="1"/>
    <col min="18" max="18" width="5.7109375" style="73" hidden="1" customWidth="1"/>
    <col min="19" max="20" width="3.7109375" style="72" customWidth="1"/>
    <col min="21" max="21" width="3" style="72" customWidth="1"/>
    <col min="22" max="22" width="3.85546875" style="74" customWidth="1"/>
    <col min="23" max="23" width="2.7109375" style="75" customWidth="1"/>
    <col min="24" max="24" width="5.7109375" style="75" customWidth="1"/>
    <col min="25" max="25" width="5.7109375" style="75" hidden="1" customWidth="1"/>
    <col min="26" max="26" width="5.7109375" style="76" hidden="1" customWidth="1"/>
    <col min="27" max="28" width="3.7109375" style="75" customWidth="1"/>
    <col min="29" max="29" width="3" style="75" customWidth="1"/>
    <col min="30" max="30" width="3.85546875" style="77" customWidth="1"/>
    <col min="31" max="31" width="2.7109375" style="72" hidden="1" customWidth="1"/>
    <col min="32" max="33" width="5.7109375" style="72" hidden="1" customWidth="1"/>
    <col min="34" max="34" width="5.7109375" style="73" hidden="1" customWidth="1"/>
    <col min="35" max="36" width="3.7109375" style="72" hidden="1" customWidth="1"/>
    <col min="37" max="37" width="3" style="72" hidden="1" customWidth="1"/>
    <col min="38" max="38" width="3.85546875" style="74" hidden="1" customWidth="1"/>
    <col min="39" max="39" width="2.7109375" style="75" hidden="1" customWidth="1"/>
    <col min="40" max="41" width="5.7109375" style="75" hidden="1" customWidth="1"/>
    <col min="42" max="42" width="5.7109375" style="76" hidden="1" customWidth="1"/>
    <col min="43" max="44" width="3.7109375" style="75" hidden="1" customWidth="1"/>
    <col min="45" max="45" width="3" style="75" hidden="1" customWidth="1"/>
    <col min="46" max="46" width="3.85546875" style="77" hidden="1" customWidth="1"/>
    <col min="47" max="47" width="2.7109375" style="72" hidden="1" customWidth="1"/>
    <col min="48" max="49" width="5.7109375" style="72" hidden="1" customWidth="1"/>
    <col min="50" max="50" width="5.7109375" style="73" hidden="1" customWidth="1"/>
    <col min="51" max="52" width="3.7109375" style="72" hidden="1" customWidth="1"/>
    <col min="53" max="53" width="3" style="72" hidden="1" customWidth="1"/>
    <col min="54" max="54" width="3.85546875" style="72"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
      <c r="A2" s="96"/>
      <c r="B2" s="96"/>
      <c r="C2" s="96">
        <v>1</v>
      </c>
      <c r="D2" s="96">
        <f>FLOOR((C2+3)/4,1)</f>
        <v>1</v>
      </c>
      <c r="E2" s="96"/>
      <c r="F2" s="96"/>
      <c r="G2" s="68"/>
      <c r="H2" s="68">
        <v>192</v>
      </c>
      <c r="I2" s="70">
        <v>190</v>
      </c>
      <c r="J2" s="70">
        <f>H2+I2</f>
        <v>382</v>
      </c>
      <c r="K2" s="70"/>
      <c r="L2" s="70"/>
      <c r="M2" s="70"/>
      <c r="N2" s="80">
        <v>1</v>
      </c>
      <c r="O2" s="73"/>
      <c r="P2" s="73">
        <v>193</v>
      </c>
      <c r="Q2" s="73">
        <v>193</v>
      </c>
      <c r="R2" s="73">
        <f>P2+Q2</f>
        <v>386</v>
      </c>
      <c r="S2" s="73"/>
      <c r="T2" s="73"/>
      <c r="U2" s="73"/>
      <c r="V2" s="81">
        <v>2</v>
      </c>
      <c r="W2" s="76"/>
      <c r="X2" s="76">
        <v>198</v>
      </c>
      <c r="Y2" s="76">
        <v>198</v>
      </c>
      <c r="Z2" s="76">
        <f>X2+Y2</f>
        <v>396</v>
      </c>
      <c r="AA2" s="76"/>
      <c r="AB2" s="76"/>
      <c r="AC2" s="76"/>
      <c r="AD2" s="82">
        <v>3</v>
      </c>
      <c r="AE2" s="73"/>
      <c r="AF2" s="73">
        <v>177</v>
      </c>
      <c r="AG2" s="73">
        <v>177</v>
      </c>
      <c r="AH2" s="73">
        <f>AF2+AG2</f>
        <v>354</v>
      </c>
      <c r="AI2" s="73"/>
      <c r="AJ2" s="73"/>
      <c r="AK2" s="73"/>
      <c r="AL2" s="81">
        <v>4</v>
      </c>
      <c r="AM2" s="76"/>
      <c r="AN2" s="76">
        <v>178</v>
      </c>
      <c r="AO2" s="76">
        <v>178</v>
      </c>
      <c r="AP2" s="76">
        <f>AN2+AO2</f>
        <v>356</v>
      </c>
      <c r="AQ2" s="76"/>
      <c r="AR2" s="76"/>
      <c r="AS2" s="76"/>
      <c r="AT2" s="82">
        <v>5</v>
      </c>
      <c r="AU2" s="73"/>
      <c r="AV2" s="73">
        <v>179</v>
      </c>
      <c r="AW2" s="73">
        <v>179</v>
      </c>
      <c r="AX2" s="73">
        <f>AV2+AW2</f>
        <v>358</v>
      </c>
      <c r="AY2" s="73"/>
      <c r="AZ2" s="73"/>
      <c r="BA2" s="73"/>
      <c r="BB2" s="73">
        <v>6</v>
      </c>
      <c r="BC2" s="12">
        <f>N2+V2+AD2+AL2+AT2+BB2</f>
        <v>21</v>
      </c>
      <c r="BD2" s="12">
        <f>J2+R2+Z2+AH2+AP2+AX2</f>
        <v>2232</v>
      </c>
      <c r="BE2" s="39">
        <f>IF($O$4&gt;0,(LARGE(($N2,$V2,$AD2,$AL2,$AT2,$BB2),1)),"0")</f>
        <v>6</v>
      </c>
      <c r="BF2" s="39">
        <f>IF($O$4&gt;0,(LARGE(($N2,$V2,$AD2,$AL2,$AT2,$BB2),2)),"0")</f>
        <v>5</v>
      </c>
      <c r="BG2" s="12">
        <v>354</v>
      </c>
      <c r="BH2" s="12">
        <v>354</v>
      </c>
      <c r="BI2" s="39">
        <f>BC2-BE2-BF2</f>
        <v>10</v>
      </c>
      <c r="BJ2" s="12">
        <f>BD2-BG2-BH2</f>
        <v>1524</v>
      </c>
      <c r="BK2" s="12"/>
      <c r="BL2" s="12"/>
      <c r="BN2" s="12"/>
    </row>
    <row r="3" spans="1:66" x14ac:dyDescent="0.2">
      <c r="A3" s="116" t="s">
        <v>9</v>
      </c>
      <c r="B3" s="118"/>
      <c r="C3" s="138" t="str">
        <f>Instellingen!B3</f>
        <v>Regio</v>
      </c>
      <c r="D3" s="139"/>
      <c r="E3" s="140"/>
      <c r="F3" s="116" t="s">
        <v>43</v>
      </c>
      <c r="G3" s="117"/>
      <c r="H3" s="117"/>
      <c r="I3" s="117"/>
      <c r="J3" s="117"/>
      <c r="K3" s="117"/>
      <c r="L3" s="117"/>
      <c r="M3" s="117"/>
      <c r="N3" s="118"/>
      <c r="O3" s="141"/>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
      <c r="A4" s="116" t="s">
        <v>10</v>
      </c>
      <c r="B4" s="118"/>
      <c r="C4" s="153" t="s">
        <v>109</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c r="BM5" s="147"/>
      <c r="BN5" s="148"/>
    </row>
    <row r="6" spans="1:66" ht="12.75" customHeight="1" x14ac:dyDescent="0.2">
      <c r="A6" s="119"/>
      <c r="B6" s="119"/>
      <c r="C6" s="119"/>
      <c r="D6" s="119"/>
      <c r="E6" s="120"/>
      <c r="F6" s="67" t="s">
        <v>14</v>
      </c>
      <c r="G6" s="123" t="str">
        <f>Instellingen!B36</f>
        <v>Brummen</v>
      </c>
      <c r="H6" s="124"/>
      <c r="I6" s="124"/>
      <c r="J6" s="124"/>
      <c r="K6" s="124"/>
      <c r="L6" s="124"/>
      <c r="M6" s="124"/>
      <c r="N6" s="125"/>
      <c r="O6" s="126" t="str">
        <f>Instellingen!B37</f>
        <v>Vorden</v>
      </c>
      <c r="P6" s="127"/>
      <c r="Q6" s="127"/>
      <c r="R6" s="127"/>
      <c r="S6" s="127"/>
      <c r="T6" s="127"/>
      <c r="U6" s="127"/>
      <c r="V6" s="128"/>
      <c r="W6" s="129" t="str">
        <f>Instellingen!B38</f>
        <v>Gorssel</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3" t="s">
        <v>35</v>
      </c>
      <c r="BJ6" s="95"/>
      <c r="BK6" s="94"/>
      <c r="BL6" s="34">
        <v>180</v>
      </c>
      <c r="BM6" s="147"/>
      <c r="BN6" s="148"/>
    </row>
    <row r="7" spans="1:66" ht="12.75" customHeight="1" x14ac:dyDescent="0.2">
      <c r="A7" s="121"/>
      <c r="B7" s="121"/>
      <c r="C7" s="121"/>
      <c r="D7" s="121"/>
      <c r="E7" s="122"/>
      <c r="F7" s="67" t="s">
        <v>15</v>
      </c>
      <c r="G7" s="132" t="str">
        <f>Instellingen!C36</f>
        <v>4-6 november 2022</v>
      </c>
      <c r="H7" s="133"/>
      <c r="I7" s="133"/>
      <c r="J7" s="133"/>
      <c r="K7" s="133"/>
      <c r="L7" s="133"/>
      <c r="M7" s="133"/>
      <c r="N7" s="134"/>
      <c r="O7" s="126" t="str">
        <f>Instellingen!C37</f>
        <v>9-11 december 2022</v>
      </c>
      <c r="P7" s="127"/>
      <c r="Q7" s="127"/>
      <c r="R7" s="127"/>
      <c r="S7" s="127"/>
      <c r="T7" s="127"/>
      <c r="U7" s="127"/>
      <c r="V7" s="128"/>
      <c r="W7" s="129" t="str">
        <f>Instellingen!C38</f>
        <v>16-18 december 2022</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8" t="s">
        <v>71</v>
      </c>
      <c r="BD7" s="5" t="s">
        <v>71</v>
      </c>
      <c r="BE7" s="11" t="s">
        <v>69</v>
      </c>
      <c r="BF7" s="11" t="s">
        <v>69</v>
      </c>
      <c r="BG7" s="11" t="s">
        <v>69</v>
      </c>
      <c r="BH7" s="11" t="s">
        <v>69</v>
      </c>
      <c r="BI7" s="38" t="s">
        <v>70</v>
      </c>
      <c r="BJ7" s="36" t="s">
        <v>70</v>
      </c>
      <c r="BK7" s="13"/>
      <c r="BL7" s="5"/>
      <c r="BM7" s="150"/>
      <c r="BN7" s="151"/>
    </row>
    <row r="8" spans="1:66" ht="25.5" customHeight="1" x14ac:dyDescent="0.2">
      <c r="A8" s="2" t="s">
        <v>19</v>
      </c>
      <c r="B8" s="2" t="s">
        <v>7</v>
      </c>
      <c r="C8" s="2" t="s">
        <v>0</v>
      </c>
      <c r="D8" s="2" t="s">
        <v>1</v>
      </c>
      <c r="E8" s="2" t="s">
        <v>101</v>
      </c>
      <c r="F8" s="67" t="s">
        <v>3</v>
      </c>
      <c r="G8" s="8" t="s">
        <v>96</v>
      </c>
      <c r="H8" s="8" t="s">
        <v>38</v>
      </c>
      <c r="I8" s="8" t="s">
        <v>36</v>
      </c>
      <c r="J8" s="8" t="s">
        <v>37</v>
      </c>
      <c r="K8" s="8" t="s">
        <v>73</v>
      </c>
      <c r="L8" s="8" t="s">
        <v>74</v>
      </c>
      <c r="M8" s="2" t="s">
        <v>5</v>
      </c>
      <c r="N8" s="67" t="s">
        <v>16</v>
      </c>
      <c r="O8" s="8" t="s">
        <v>96</v>
      </c>
      <c r="P8" s="8" t="s">
        <v>38</v>
      </c>
      <c r="Q8" s="8" t="s">
        <v>36</v>
      </c>
      <c r="R8" s="8" t="s">
        <v>39</v>
      </c>
      <c r="S8" s="8" t="s">
        <v>73</v>
      </c>
      <c r="T8" s="8" t="s">
        <v>74</v>
      </c>
      <c r="U8" s="2" t="s">
        <v>5</v>
      </c>
      <c r="V8" s="67" t="s">
        <v>16</v>
      </c>
      <c r="W8" s="8" t="s">
        <v>96</v>
      </c>
      <c r="X8" s="8" t="s">
        <v>38</v>
      </c>
      <c r="Y8" s="8" t="s">
        <v>40</v>
      </c>
      <c r="Z8" s="8" t="s">
        <v>39</v>
      </c>
      <c r="AA8" s="8" t="s">
        <v>73</v>
      </c>
      <c r="AB8" s="8" t="s">
        <v>74</v>
      </c>
      <c r="AC8" s="2" t="s">
        <v>5</v>
      </c>
      <c r="AD8" s="67" t="s">
        <v>16</v>
      </c>
      <c r="AE8" s="8" t="s">
        <v>96</v>
      </c>
      <c r="AF8" s="8" t="s">
        <v>38</v>
      </c>
      <c r="AG8" s="8" t="s">
        <v>36</v>
      </c>
      <c r="AH8" s="8" t="s">
        <v>39</v>
      </c>
      <c r="AI8" s="8" t="s">
        <v>73</v>
      </c>
      <c r="AJ8" s="8" t="s">
        <v>74</v>
      </c>
      <c r="AK8" s="2" t="s">
        <v>5</v>
      </c>
      <c r="AL8" s="67" t="s">
        <v>16</v>
      </c>
      <c r="AM8" s="8" t="s">
        <v>96</v>
      </c>
      <c r="AN8" s="8" t="s">
        <v>38</v>
      </c>
      <c r="AO8" s="8" t="s">
        <v>36</v>
      </c>
      <c r="AP8" s="8" t="s">
        <v>39</v>
      </c>
      <c r="AQ8" s="8" t="s">
        <v>73</v>
      </c>
      <c r="AR8" s="8" t="s">
        <v>74</v>
      </c>
      <c r="AS8" s="2" t="s">
        <v>5</v>
      </c>
      <c r="AT8" s="67" t="s">
        <v>16</v>
      </c>
      <c r="AU8" s="8" t="s">
        <v>96</v>
      </c>
      <c r="AV8" s="8" t="s">
        <v>38</v>
      </c>
      <c r="AW8" s="8" t="s">
        <v>36</v>
      </c>
      <c r="AX8" s="8" t="s">
        <v>39</v>
      </c>
      <c r="AY8" s="8" t="s">
        <v>73</v>
      </c>
      <c r="AZ8" s="8" t="s">
        <v>74</v>
      </c>
      <c r="BA8" s="2" t="s">
        <v>5</v>
      </c>
      <c r="BB8" s="2" t="s">
        <v>16</v>
      </c>
      <c r="BC8" s="79" t="s">
        <v>23</v>
      </c>
      <c r="BD8" s="35" t="s">
        <v>4</v>
      </c>
      <c r="BE8" s="37" t="s">
        <v>23</v>
      </c>
      <c r="BF8" s="37" t="s">
        <v>23</v>
      </c>
      <c r="BG8" s="35" t="s">
        <v>4</v>
      </c>
      <c r="BH8" s="35" t="s">
        <v>4</v>
      </c>
      <c r="BI8" s="35" t="s">
        <v>23</v>
      </c>
      <c r="BJ8" s="35" t="s">
        <v>4</v>
      </c>
      <c r="BK8" s="35" t="s">
        <v>17</v>
      </c>
      <c r="BL8" s="35" t="s">
        <v>18</v>
      </c>
      <c r="BM8" s="8" t="s">
        <v>98</v>
      </c>
      <c r="BN8" s="2" t="s">
        <v>6</v>
      </c>
    </row>
  </sheetData>
  <sheetProtection sheet="1" objects="1" scenarios="1"/>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536 AV9:AW65536 P9:Q65536 X9:Y65536 AF9:AG65536 AN9:AO65536">
    <cfRule type="cellIs" dxfId="8" priority="1" stopIfTrue="1" operator="greaterThanOrEqual">
      <formula>$BL$6</formula>
    </cfRule>
  </conditionalFormatting>
  <dataValidations count="9">
    <dataValidation type="decimal" operator="lessThanOrEqual" allowBlank="1" showInputMessage="1" showErrorMessage="1" sqref="AH9:AH65536 AP9:AP65536 AX9:AX65536 R9:R65536 J9:J65536 Z9:Z65536 BC9:BL65536">
      <formula1>100</formula1>
    </dataValidation>
    <dataValidation type="list" allowBlank="1" showInputMessage="1" showErrorMessage="1" sqref="BM1:BM2 BM9:BM65536">
      <formula1>"ja,nee"</formula1>
    </dataValidation>
    <dataValidation operator="lessThanOrEqual" allowBlank="1" showInputMessage="1" showErrorMessage="1" sqref="R8 AH8 AP8 AX8 Z8 J1:J2 R1:R2 AX1:AX2 AP1:AP2 AH1:AH2 Z1:Z2 BC1:BK8 BL1:BL4 BL7:BL8 J8"/>
    <dataValidation type="decimal" allowBlank="1" showInputMessage="1" showErrorMessage="1" sqref="H1:I2 P1:Q2 AV1:AW2 AN1:AO2 AF1:AG2 X1:Y2 H8:I65536 X8:Y65536 P8:Q65536 AF8:AG65536 AN8:AO65536 AV8:AW65536">
      <formula1>0</formula1>
      <formula2>400</formula2>
    </dataValidation>
    <dataValidation type="decimal" allowBlank="1" showInputMessage="1" showErrorMessage="1" sqref="K1:L2 S1:T2 AY1:AZ2 AQ1:AR2 AI1:AJ2 AA1:AB2 K8:L65536 AA8:AB65536 S8:T65536 AI8:AJ65536 AQ8:AR65536 AY8:AZ65536">
      <formula1>0</formula1>
      <formula2>99</formula2>
    </dataValidation>
    <dataValidation type="whole" allowBlank="1" showInputMessage="1" showErrorMessage="1" sqref="M1:N2 U1:V2 BA1:BB2 AS1:AT2 AK1:AL2 AC1:AD2 M8:N65536 AC8:AD65536 U8:V65536 AK8:AL65536 AS8:AT65536 BA8:BB65536">
      <formula1>0</formula1>
      <formula2>999</formula2>
    </dataValidation>
    <dataValidation type="whole" operator="lessThanOrEqual" allowBlank="1" showInputMessage="1" showErrorMessage="1" sqref="BL6">
      <formula1>400</formula1>
    </dataValidation>
    <dataValidation type="whole" operator="lessThanOrEqual" allowBlank="1" showInputMessage="1" showErrorMessage="1" sqref="BL5">
      <formula1>99</formula1>
    </dataValidation>
    <dataValidation type="whole" allowBlank="1" showInputMessage="1" showErrorMessage="1" sqref="O3:V3">
      <formula1>0</formula1>
      <formula2>99</formula2>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64194"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4195"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64196"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64197"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64198"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64199"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4200"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64201"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64202"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64203"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64204"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64205"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64206"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64207"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64208"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64209"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64210"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64211"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64212"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64213"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64214"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64215"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64216"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64217"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64218"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9"/>
  <dimension ref="A1:BN31"/>
  <sheetViews>
    <sheetView workbookViewId="0">
      <pane xSplit="5" ySplit="8" topLeftCell="G9" activePane="bottomRight" state="frozen"/>
      <selection activeCell="C5" sqref="C5:E5"/>
      <selection pane="topRight" activeCell="C5" sqref="C5:E5"/>
      <selection pane="bottomLeft" activeCell="C5" sqref="C5:E5"/>
      <selection pane="bottomRight" activeCell="BN26" sqref="BN26"/>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18.7109375" style="6" customWidth="1"/>
    <col min="7" max="7" width="2.7109375" style="69" customWidth="1"/>
    <col min="8" max="8" width="5.7109375" style="69" customWidth="1"/>
    <col min="9" max="9" width="5.7109375" style="69" hidden="1" customWidth="1"/>
    <col min="10" max="10" width="5.7109375" style="70" hidden="1" customWidth="1"/>
    <col min="11" max="12" width="3.7109375" style="69" customWidth="1"/>
    <col min="13" max="13" width="3" style="69" customWidth="1"/>
    <col min="14" max="14" width="3.85546875" style="71" customWidth="1"/>
    <col min="15" max="15" width="2.7109375" style="72" customWidth="1"/>
    <col min="16" max="16" width="5.7109375" style="72" customWidth="1"/>
    <col min="17" max="17" width="5.7109375" style="72" hidden="1" customWidth="1"/>
    <col min="18" max="18" width="5.7109375" style="73" hidden="1" customWidth="1"/>
    <col min="19" max="20" width="3.7109375" style="72" customWidth="1"/>
    <col min="21" max="21" width="3" style="72" customWidth="1"/>
    <col min="22" max="22" width="3.85546875" style="74" customWidth="1"/>
    <col min="23" max="23" width="2.7109375" style="75" customWidth="1"/>
    <col min="24" max="24" width="5.7109375" style="75" customWidth="1"/>
    <col min="25" max="25" width="5.7109375" style="75" hidden="1" customWidth="1"/>
    <col min="26" max="26" width="5.7109375" style="76" hidden="1" customWidth="1"/>
    <col min="27" max="28" width="3.7109375" style="75" customWidth="1"/>
    <col min="29" max="29" width="3" style="75" customWidth="1"/>
    <col min="30" max="30" width="3.85546875" style="77" customWidth="1"/>
    <col min="31" max="31" width="2.7109375" style="72" hidden="1" customWidth="1"/>
    <col min="32" max="33" width="5.7109375" style="72" hidden="1" customWidth="1"/>
    <col min="34" max="34" width="5.7109375" style="73" hidden="1" customWidth="1"/>
    <col min="35" max="36" width="3.7109375" style="72" hidden="1" customWidth="1"/>
    <col min="37" max="37" width="3" style="72" hidden="1" customWidth="1"/>
    <col min="38" max="38" width="3.85546875" style="74" hidden="1" customWidth="1"/>
    <col min="39" max="39" width="2.7109375" style="75" hidden="1" customWidth="1"/>
    <col min="40" max="41" width="5.7109375" style="75" hidden="1" customWidth="1"/>
    <col min="42" max="42" width="5.7109375" style="76" hidden="1" customWidth="1"/>
    <col min="43" max="44" width="3.7109375" style="75" hidden="1" customWidth="1"/>
    <col min="45" max="45" width="3" style="75" hidden="1" customWidth="1"/>
    <col min="46" max="46" width="3.85546875" style="77" hidden="1" customWidth="1"/>
    <col min="47" max="47" width="2.7109375" style="72" hidden="1" customWidth="1"/>
    <col min="48" max="49" width="5.7109375" style="72" hidden="1" customWidth="1"/>
    <col min="50" max="50" width="5.7109375" style="73" hidden="1" customWidth="1"/>
    <col min="51" max="52" width="3.7109375" style="72" hidden="1" customWidth="1"/>
    <col min="53" max="53" width="3" style="72" hidden="1" customWidth="1"/>
    <col min="54" max="54" width="3.85546875" style="72"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
      <c r="A2" s="96"/>
      <c r="B2" s="96"/>
      <c r="C2" s="96">
        <v>1</v>
      </c>
      <c r="D2" s="96">
        <f>FLOOR((C2+3)/4,1)</f>
        <v>1</v>
      </c>
      <c r="E2" s="96"/>
      <c r="F2" s="96"/>
      <c r="G2" s="68"/>
      <c r="H2" s="68">
        <v>192</v>
      </c>
      <c r="I2" s="70">
        <v>190</v>
      </c>
      <c r="J2" s="70">
        <f>H2+I2</f>
        <v>382</v>
      </c>
      <c r="K2" s="70"/>
      <c r="L2" s="70"/>
      <c r="M2" s="70"/>
      <c r="N2" s="80">
        <v>1</v>
      </c>
      <c r="O2" s="73"/>
      <c r="P2" s="73">
        <v>193</v>
      </c>
      <c r="Q2" s="73">
        <v>193</v>
      </c>
      <c r="R2" s="73">
        <f>P2+Q2</f>
        <v>386</v>
      </c>
      <c r="S2" s="73"/>
      <c r="T2" s="73"/>
      <c r="U2" s="73"/>
      <c r="V2" s="81">
        <v>2</v>
      </c>
      <c r="W2" s="76"/>
      <c r="X2" s="76">
        <v>198</v>
      </c>
      <c r="Y2" s="76">
        <v>198</v>
      </c>
      <c r="Z2" s="76">
        <f>X2+Y2</f>
        <v>396</v>
      </c>
      <c r="AA2" s="76"/>
      <c r="AB2" s="76"/>
      <c r="AC2" s="76"/>
      <c r="AD2" s="82">
        <v>3</v>
      </c>
      <c r="AE2" s="73"/>
      <c r="AF2" s="73">
        <v>177</v>
      </c>
      <c r="AG2" s="73">
        <v>177</v>
      </c>
      <c r="AH2" s="73">
        <f>AF2+AG2</f>
        <v>354</v>
      </c>
      <c r="AI2" s="73"/>
      <c r="AJ2" s="73"/>
      <c r="AK2" s="73"/>
      <c r="AL2" s="81">
        <v>4</v>
      </c>
      <c r="AM2" s="76"/>
      <c r="AN2" s="76">
        <v>178</v>
      </c>
      <c r="AO2" s="76">
        <v>178</v>
      </c>
      <c r="AP2" s="76">
        <f>AN2+AO2</f>
        <v>356</v>
      </c>
      <c r="AQ2" s="76"/>
      <c r="AR2" s="76"/>
      <c r="AS2" s="76"/>
      <c r="AT2" s="82">
        <v>5</v>
      </c>
      <c r="AU2" s="73"/>
      <c r="AV2" s="73">
        <v>179</v>
      </c>
      <c r="AW2" s="73">
        <v>179</v>
      </c>
      <c r="AX2" s="73">
        <f>AV2+AW2</f>
        <v>358</v>
      </c>
      <c r="AY2" s="73"/>
      <c r="AZ2" s="73"/>
      <c r="BA2" s="73"/>
      <c r="BB2" s="73">
        <v>6</v>
      </c>
      <c r="BC2" s="12">
        <f>N2+V2+AD2+AL2+AT2+BB2</f>
        <v>21</v>
      </c>
      <c r="BD2" s="12">
        <f>J2+R2+Z2+AH2+AP2+AX2</f>
        <v>2232</v>
      </c>
      <c r="BE2" s="39">
        <f>IF($O$4&gt;0,(LARGE(($N2,$V2,$AD2,$AL2,$AT2,$BB2),1)),"0")</f>
        <v>6</v>
      </c>
      <c r="BF2" s="39">
        <f>IF($O$4&gt;0,(LARGE(($N2,$V2,$AD2,$AL2,$AT2,$BB2),2)),"0")</f>
        <v>5</v>
      </c>
      <c r="BG2" s="12">
        <v>354</v>
      </c>
      <c r="BH2" s="12">
        <v>354</v>
      </c>
      <c r="BI2" s="39">
        <f>BC2-BE2-BF2</f>
        <v>10</v>
      </c>
      <c r="BJ2" s="12">
        <f>BD2-BG2-BH2</f>
        <v>1524</v>
      </c>
      <c r="BK2" s="12"/>
      <c r="BL2" s="12"/>
      <c r="BN2" s="12"/>
    </row>
    <row r="3" spans="1:66" x14ac:dyDescent="0.2">
      <c r="A3" s="116" t="s">
        <v>9</v>
      </c>
      <c r="B3" s="118"/>
      <c r="C3" s="138" t="str">
        <f>Instellingen!B3</f>
        <v>Regio</v>
      </c>
      <c r="D3" s="139"/>
      <c r="E3" s="140"/>
      <c r="F3" s="116" t="s">
        <v>43</v>
      </c>
      <c r="G3" s="117"/>
      <c r="H3" s="117"/>
      <c r="I3" s="117"/>
      <c r="J3" s="117"/>
      <c r="K3" s="117"/>
      <c r="L3" s="117"/>
      <c r="M3" s="117"/>
      <c r="N3" s="118"/>
      <c r="O3" s="141">
        <v>4</v>
      </c>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
      <c r="A4" s="116" t="s">
        <v>10</v>
      </c>
      <c r="B4" s="118"/>
      <c r="C4" s="153" t="s">
        <v>27</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v>2</v>
      </c>
      <c r="BM5" s="147"/>
      <c r="BN5" s="148"/>
    </row>
    <row r="6" spans="1:66" ht="12.75" customHeight="1" x14ac:dyDescent="0.2">
      <c r="A6" s="119"/>
      <c r="B6" s="119"/>
      <c r="C6" s="119"/>
      <c r="D6" s="119"/>
      <c r="E6" s="120"/>
      <c r="F6" s="67" t="s">
        <v>14</v>
      </c>
      <c r="G6" s="123" t="str">
        <f>Instellingen!B36</f>
        <v>Brummen</v>
      </c>
      <c r="H6" s="124"/>
      <c r="I6" s="124"/>
      <c r="J6" s="124"/>
      <c r="K6" s="124"/>
      <c r="L6" s="124"/>
      <c r="M6" s="124"/>
      <c r="N6" s="125"/>
      <c r="O6" s="126" t="str">
        <f>Instellingen!B37</f>
        <v>Vorden</v>
      </c>
      <c r="P6" s="127"/>
      <c r="Q6" s="127"/>
      <c r="R6" s="127"/>
      <c r="S6" s="127"/>
      <c r="T6" s="127"/>
      <c r="U6" s="127"/>
      <c r="V6" s="128"/>
      <c r="W6" s="129" t="str">
        <f>Instellingen!B38</f>
        <v>Gorssel</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3" t="s">
        <v>35</v>
      </c>
      <c r="BJ6" s="95"/>
      <c r="BK6" s="94"/>
      <c r="BL6" s="34">
        <v>180</v>
      </c>
      <c r="BM6" s="147"/>
      <c r="BN6" s="148"/>
    </row>
    <row r="7" spans="1:66" ht="12.75" customHeight="1" x14ac:dyDescent="0.2">
      <c r="A7" s="121"/>
      <c r="B7" s="121"/>
      <c r="C7" s="121"/>
      <c r="D7" s="121"/>
      <c r="E7" s="122"/>
      <c r="F7" s="67" t="s">
        <v>15</v>
      </c>
      <c r="G7" s="132" t="str">
        <f>Instellingen!C36</f>
        <v>4-6 november 2022</v>
      </c>
      <c r="H7" s="133"/>
      <c r="I7" s="133"/>
      <c r="J7" s="133"/>
      <c r="K7" s="133"/>
      <c r="L7" s="133"/>
      <c r="M7" s="133"/>
      <c r="N7" s="134"/>
      <c r="O7" s="126" t="str">
        <f>Instellingen!C37</f>
        <v>9-11 december 2022</v>
      </c>
      <c r="P7" s="127"/>
      <c r="Q7" s="127"/>
      <c r="R7" s="127"/>
      <c r="S7" s="127"/>
      <c r="T7" s="127"/>
      <c r="U7" s="127"/>
      <c r="V7" s="128"/>
      <c r="W7" s="129" t="str">
        <f>Instellingen!C38</f>
        <v>16-18 december 2022</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8" t="s">
        <v>71</v>
      </c>
      <c r="BD7" s="5" t="s">
        <v>71</v>
      </c>
      <c r="BE7" s="11" t="s">
        <v>69</v>
      </c>
      <c r="BF7" s="11" t="s">
        <v>69</v>
      </c>
      <c r="BG7" s="11" t="s">
        <v>69</v>
      </c>
      <c r="BH7" s="11" t="s">
        <v>69</v>
      </c>
      <c r="BI7" s="38" t="s">
        <v>70</v>
      </c>
      <c r="BJ7" s="36" t="s">
        <v>70</v>
      </c>
      <c r="BK7" s="13"/>
      <c r="BL7" s="5"/>
      <c r="BM7" s="150"/>
      <c r="BN7" s="151"/>
    </row>
    <row r="8" spans="1:66" ht="25.5" customHeight="1" x14ac:dyDescent="0.2">
      <c r="A8" s="2" t="s">
        <v>19</v>
      </c>
      <c r="B8" s="2" t="s">
        <v>7</v>
      </c>
      <c r="C8" s="2" t="s">
        <v>0</v>
      </c>
      <c r="D8" s="2" t="s">
        <v>1</v>
      </c>
      <c r="E8" s="2" t="s">
        <v>101</v>
      </c>
      <c r="F8" s="67" t="s">
        <v>3</v>
      </c>
      <c r="G8" s="8" t="s">
        <v>96</v>
      </c>
      <c r="H8" s="8" t="s">
        <v>38</v>
      </c>
      <c r="I8" s="8" t="s">
        <v>36</v>
      </c>
      <c r="J8" s="8" t="s">
        <v>37</v>
      </c>
      <c r="K8" s="8" t="s">
        <v>73</v>
      </c>
      <c r="L8" s="8" t="s">
        <v>74</v>
      </c>
      <c r="M8" s="2" t="s">
        <v>5</v>
      </c>
      <c r="N8" s="67" t="s">
        <v>16</v>
      </c>
      <c r="O8" s="8" t="s">
        <v>96</v>
      </c>
      <c r="P8" s="8" t="s">
        <v>38</v>
      </c>
      <c r="Q8" s="8" t="s">
        <v>36</v>
      </c>
      <c r="R8" s="8" t="s">
        <v>39</v>
      </c>
      <c r="S8" s="8" t="s">
        <v>73</v>
      </c>
      <c r="T8" s="8" t="s">
        <v>74</v>
      </c>
      <c r="U8" s="2" t="s">
        <v>5</v>
      </c>
      <c r="V8" s="67" t="s">
        <v>16</v>
      </c>
      <c r="W8" s="8" t="s">
        <v>96</v>
      </c>
      <c r="X8" s="8" t="s">
        <v>38</v>
      </c>
      <c r="Y8" s="8" t="s">
        <v>40</v>
      </c>
      <c r="Z8" s="8" t="s">
        <v>39</v>
      </c>
      <c r="AA8" s="8" t="s">
        <v>73</v>
      </c>
      <c r="AB8" s="8" t="s">
        <v>74</v>
      </c>
      <c r="AC8" s="2" t="s">
        <v>5</v>
      </c>
      <c r="AD8" s="67" t="s">
        <v>16</v>
      </c>
      <c r="AE8" s="8" t="s">
        <v>96</v>
      </c>
      <c r="AF8" s="8" t="s">
        <v>38</v>
      </c>
      <c r="AG8" s="8" t="s">
        <v>36</v>
      </c>
      <c r="AH8" s="8" t="s">
        <v>39</v>
      </c>
      <c r="AI8" s="8" t="s">
        <v>73</v>
      </c>
      <c r="AJ8" s="8" t="s">
        <v>74</v>
      </c>
      <c r="AK8" s="2" t="s">
        <v>5</v>
      </c>
      <c r="AL8" s="67" t="s">
        <v>16</v>
      </c>
      <c r="AM8" s="8" t="s">
        <v>96</v>
      </c>
      <c r="AN8" s="8" t="s">
        <v>38</v>
      </c>
      <c r="AO8" s="8" t="s">
        <v>36</v>
      </c>
      <c r="AP8" s="8" t="s">
        <v>39</v>
      </c>
      <c r="AQ8" s="8" t="s">
        <v>73</v>
      </c>
      <c r="AR8" s="8" t="s">
        <v>74</v>
      </c>
      <c r="AS8" s="2" t="s">
        <v>5</v>
      </c>
      <c r="AT8" s="67" t="s">
        <v>16</v>
      </c>
      <c r="AU8" s="8" t="s">
        <v>96</v>
      </c>
      <c r="AV8" s="8" t="s">
        <v>38</v>
      </c>
      <c r="AW8" s="8" t="s">
        <v>36</v>
      </c>
      <c r="AX8" s="8" t="s">
        <v>39</v>
      </c>
      <c r="AY8" s="8" t="s">
        <v>73</v>
      </c>
      <c r="AZ8" s="8" t="s">
        <v>74</v>
      </c>
      <c r="BA8" s="2" t="s">
        <v>5</v>
      </c>
      <c r="BB8" s="2" t="s">
        <v>16</v>
      </c>
      <c r="BC8" s="79" t="s">
        <v>23</v>
      </c>
      <c r="BD8" s="35" t="s">
        <v>4</v>
      </c>
      <c r="BE8" s="37" t="s">
        <v>23</v>
      </c>
      <c r="BF8" s="37" t="s">
        <v>23</v>
      </c>
      <c r="BG8" s="35" t="s">
        <v>4</v>
      </c>
      <c r="BH8" s="35" t="s">
        <v>4</v>
      </c>
      <c r="BI8" s="35" t="s">
        <v>23</v>
      </c>
      <c r="BJ8" s="35" t="s">
        <v>4</v>
      </c>
      <c r="BK8" s="35" t="s">
        <v>17</v>
      </c>
      <c r="BL8" s="35" t="s">
        <v>18</v>
      </c>
      <c r="BM8" s="8" t="s">
        <v>98</v>
      </c>
      <c r="BN8" s="2" t="s">
        <v>6</v>
      </c>
    </row>
    <row r="9" spans="1:66" x14ac:dyDescent="0.2">
      <c r="A9" s="6">
        <v>1</v>
      </c>
      <c r="B9" s="6" t="s">
        <v>379</v>
      </c>
      <c r="C9" s="6" t="s">
        <v>417</v>
      </c>
      <c r="D9" s="6" t="s">
        <v>380</v>
      </c>
      <c r="E9" s="6" t="s">
        <v>27</v>
      </c>
      <c r="F9" s="6" t="s">
        <v>381</v>
      </c>
      <c r="J9" s="70">
        <f t="shared" ref="J9:J31" si="0">H9+I9</f>
        <v>0</v>
      </c>
      <c r="N9" s="71">
        <v>99</v>
      </c>
      <c r="P9" s="72">
        <v>209.5</v>
      </c>
      <c r="Q9" s="72">
        <v>0</v>
      </c>
      <c r="R9" s="73">
        <f t="shared" ref="R9:R31" si="1">P9+Q9</f>
        <v>209.5</v>
      </c>
      <c r="S9" s="72">
        <v>7.5</v>
      </c>
      <c r="T9" s="72">
        <v>8</v>
      </c>
      <c r="U9" s="72">
        <v>2</v>
      </c>
      <c r="V9" s="74">
        <v>2</v>
      </c>
      <c r="X9" s="75">
        <v>214.5</v>
      </c>
      <c r="Y9" s="75">
        <v>0</v>
      </c>
      <c r="Z9" s="76">
        <f t="shared" ref="Z9:Z31" si="2">X9+Y9</f>
        <v>214.5</v>
      </c>
      <c r="AA9" s="75">
        <v>7</v>
      </c>
      <c r="AB9" s="75">
        <v>7</v>
      </c>
      <c r="AC9" s="75">
        <v>1</v>
      </c>
      <c r="AD9" s="77">
        <v>1</v>
      </c>
      <c r="BC9" s="12">
        <f t="shared" ref="BC9:BC31" si="3">N9+V9+AD9+AL9+AT9+BB9</f>
        <v>102</v>
      </c>
      <c r="BD9" s="12">
        <f t="shared" ref="BD9:BD31" si="4">J9+R9+Z9+AH9+AP9+AX9</f>
        <v>424</v>
      </c>
      <c r="BE9" s="39">
        <f>IF($O$4&gt;0,(LARGE(($N9,$V9,$AD9,$AL9,$AT9,$BB9),1)),"0")</f>
        <v>99</v>
      </c>
      <c r="BF9"/>
      <c r="BG9" s="12">
        <v>0</v>
      </c>
      <c r="BH9" s="12">
        <v>0</v>
      </c>
      <c r="BI9" s="39">
        <f t="shared" ref="BI9:BI31" si="5">BC9-BE9-BF9</f>
        <v>3</v>
      </c>
      <c r="BJ9" s="12">
        <f t="shared" ref="BJ9:BJ31" si="6">BD9-BG9-BH9</f>
        <v>424</v>
      </c>
      <c r="BK9" s="6">
        <v>1</v>
      </c>
    </row>
    <row r="10" spans="1:66" x14ac:dyDescent="0.2">
      <c r="A10" s="6">
        <v>2</v>
      </c>
      <c r="B10" s="6" t="s">
        <v>171</v>
      </c>
      <c r="C10" s="6" t="s">
        <v>317</v>
      </c>
      <c r="D10" s="6" t="s">
        <v>172</v>
      </c>
      <c r="E10" s="6" t="s">
        <v>27</v>
      </c>
      <c r="F10" s="6" t="s">
        <v>173</v>
      </c>
      <c r="H10" s="69">
        <v>200</v>
      </c>
      <c r="I10" s="69">
        <v>0</v>
      </c>
      <c r="J10" s="70">
        <f t="shared" si="0"/>
        <v>200</v>
      </c>
      <c r="K10" s="69">
        <v>6.5</v>
      </c>
      <c r="L10" s="69">
        <v>7</v>
      </c>
      <c r="M10" s="69">
        <v>1</v>
      </c>
      <c r="N10" s="71">
        <v>1</v>
      </c>
      <c r="P10" s="72">
        <v>201.5</v>
      </c>
      <c r="Q10" s="72">
        <v>0</v>
      </c>
      <c r="R10" s="73">
        <f t="shared" si="1"/>
        <v>201.5</v>
      </c>
      <c r="S10" s="72">
        <v>7</v>
      </c>
      <c r="T10" s="72">
        <v>7</v>
      </c>
      <c r="U10" s="72">
        <v>4</v>
      </c>
      <c r="V10" s="74">
        <v>4</v>
      </c>
      <c r="X10" s="75">
        <v>193</v>
      </c>
      <c r="Y10" s="75">
        <v>0</v>
      </c>
      <c r="Z10" s="76">
        <f t="shared" si="2"/>
        <v>193</v>
      </c>
      <c r="AA10" s="75">
        <v>6.5</v>
      </c>
      <c r="AB10" s="75">
        <v>7</v>
      </c>
      <c r="AC10" s="75">
        <v>4</v>
      </c>
      <c r="AD10" s="77">
        <v>4</v>
      </c>
      <c r="BC10" s="12">
        <f t="shared" si="3"/>
        <v>9</v>
      </c>
      <c r="BD10" s="12">
        <f t="shared" si="4"/>
        <v>594.5</v>
      </c>
      <c r="BE10" s="39">
        <f>IF($O$4&gt;0,(LARGE(($N10,$V10,$AD10,$AL10,$AT10,$BB10),1)),"0")</f>
        <v>4</v>
      </c>
      <c r="BF10"/>
      <c r="BG10" s="12">
        <v>193</v>
      </c>
      <c r="BH10" s="12">
        <v>0</v>
      </c>
      <c r="BI10" s="39">
        <f t="shared" si="5"/>
        <v>5</v>
      </c>
      <c r="BJ10" s="12">
        <f t="shared" si="6"/>
        <v>401.5</v>
      </c>
      <c r="BK10" s="6">
        <v>2</v>
      </c>
      <c r="BN10" s="111" t="s">
        <v>449</v>
      </c>
    </row>
    <row r="11" spans="1:66" x14ac:dyDescent="0.2">
      <c r="A11" s="6">
        <v>3</v>
      </c>
      <c r="B11" s="6" t="s">
        <v>178</v>
      </c>
      <c r="C11" s="6" t="s">
        <v>320</v>
      </c>
      <c r="D11" s="6" t="s">
        <v>179</v>
      </c>
      <c r="E11" s="6" t="s">
        <v>27</v>
      </c>
      <c r="F11" s="6" t="s">
        <v>180</v>
      </c>
      <c r="H11" s="69">
        <v>195.5</v>
      </c>
      <c r="I11" s="69">
        <v>0</v>
      </c>
      <c r="J11" s="70">
        <f t="shared" si="0"/>
        <v>195.5</v>
      </c>
      <c r="K11" s="69">
        <v>7</v>
      </c>
      <c r="L11" s="69">
        <v>7</v>
      </c>
      <c r="M11" s="69">
        <v>4</v>
      </c>
      <c r="N11" s="71">
        <v>4</v>
      </c>
      <c r="P11" s="72">
        <v>194</v>
      </c>
      <c r="Q11" s="72">
        <v>0</v>
      </c>
      <c r="R11" s="73">
        <f t="shared" si="1"/>
        <v>194</v>
      </c>
      <c r="S11" s="72">
        <v>6.5</v>
      </c>
      <c r="T11" s="72">
        <v>6.5</v>
      </c>
      <c r="U11" s="72">
        <v>9</v>
      </c>
      <c r="V11" s="74">
        <v>9</v>
      </c>
      <c r="X11" s="75">
        <v>201.5</v>
      </c>
      <c r="Y11" s="75">
        <v>0</v>
      </c>
      <c r="Z11" s="76">
        <f t="shared" si="2"/>
        <v>201.5</v>
      </c>
      <c r="AA11" s="75">
        <v>7</v>
      </c>
      <c r="AB11" s="75">
        <v>6.5</v>
      </c>
      <c r="AC11" s="75">
        <v>2</v>
      </c>
      <c r="AD11" s="77">
        <v>2</v>
      </c>
      <c r="BC11" s="12">
        <f t="shared" si="3"/>
        <v>15</v>
      </c>
      <c r="BD11" s="12">
        <f t="shared" si="4"/>
        <v>591</v>
      </c>
      <c r="BE11" s="39">
        <f>IF($O$4&gt;0,(LARGE(($N11,$V11,$AD11,$AL11,$AT11,$BB11),1)),"0")</f>
        <v>9</v>
      </c>
      <c r="BF11"/>
      <c r="BG11" s="12">
        <v>194</v>
      </c>
      <c r="BH11" s="12">
        <v>0</v>
      </c>
      <c r="BI11" s="39">
        <f t="shared" si="5"/>
        <v>6</v>
      </c>
      <c r="BJ11" s="12">
        <f t="shared" si="6"/>
        <v>397</v>
      </c>
      <c r="BK11" s="6">
        <v>3</v>
      </c>
    </row>
    <row r="12" spans="1:66" x14ac:dyDescent="0.2">
      <c r="A12" s="6">
        <v>4</v>
      </c>
      <c r="B12" s="6" t="s">
        <v>382</v>
      </c>
      <c r="C12" s="6" t="s">
        <v>417</v>
      </c>
      <c r="D12" s="6" t="s">
        <v>383</v>
      </c>
      <c r="E12" s="6" t="s">
        <v>27</v>
      </c>
      <c r="F12" s="6" t="s">
        <v>381</v>
      </c>
      <c r="J12" s="70">
        <f t="shared" si="0"/>
        <v>0</v>
      </c>
      <c r="N12" s="71">
        <v>99</v>
      </c>
      <c r="P12" s="72">
        <v>209</v>
      </c>
      <c r="Q12" s="72">
        <v>0</v>
      </c>
      <c r="R12" s="73">
        <f t="shared" si="1"/>
        <v>209</v>
      </c>
      <c r="S12" s="72">
        <v>7.5</v>
      </c>
      <c r="T12" s="72">
        <v>8</v>
      </c>
      <c r="U12" s="72">
        <v>3</v>
      </c>
      <c r="V12" s="74">
        <v>3</v>
      </c>
      <c r="X12" s="75">
        <v>196.5</v>
      </c>
      <c r="Y12" s="75">
        <v>0</v>
      </c>
      <c r="Z12" s="76">
        <f t="shared" si="2"/>
        <v>196.5</v>
      </c>
      <c r="AA12" s="75">
        <v>6</v>
      </c>
      <c r="AB12" s="75">
        <v>6.5</v>
      </c>
      <c r="AC12" s="75">
        <v>3</v>
      </c>
      <c r="AD12" s="77">
        <v>3</v>
      </c>
      <c r="BC12" s="12">
        <f t="shared" si="3"/>
        <v>105</v>
      </c>
      <c r="BD12" s="12">
        <f t="shared" si="4"/>
        <v>405.5</v>
      </c>
      <c r="BE12" s="39">
        <f>IF($O$4&gt;0,(LARGE(($N12,$V12,$AD12,$AL12,$AT12,$BB12),1)),"0")</f>
        <v>99</v>
      </c>
      <c r="BF12"/>
      <c r="BG12" s="12">
        <v>0</v>
      </c>
      <c r="BH12" s="12">
        <v>0</v>
      </c>
      <c r="BI12" s="39">
        <f t="shared" si="5"/>
        <v>6</v>
      </c>
      <c r="BJ12" s="12">
        <f t="shared" si="6"/>
        <v>405.5</v>
      </c>
      <c r="BK12" s="6">
        <v>4</v>
      </c>
    </row>
    <row r="13" spans="1:66" x14ac:dyDescent="0.2">
      <c r="A13" s="6">
        <v>5</v>
      </c>
      <c r="B13" s="6" t="s">
        <v>181</v>
      </c>
      <c r="C13" s="6" t="s">
        <v>321</v>
      </c>
      <c r="D13" s="6" t="s">
        <v>182</v>
      </c>
      <c r="E13" s="6" t="s">
        <v>27</v>
      </c>
      <c r="F13" s="6" t="s">
        <v>135</v>
      </c>
      <c r="H13" s="69">
        <v>195</v>
      </c>
      <c r="I13" s="69">
        <v>0</v>
      </c>
      <c r="J13" s="70">
        <f t="shared" si="0"/>
        <v>195</v>
      </c>
      <c r="K13" s="69">
        <v>6</v>
      </c>
      <c r="L13" s="69">
        <v>6.5</v>
      </c>
      <c r="M13" s="69">
        <v>5</v>
      </c>
      <c r="N13" s="71">
        <v>5</v>
      </c>
      <c r="P13" s="72">
        <v>211</v>
      </c>
      <c r="Q13" s="72">
        <v>0</v>
      </c>
      <c r="R13" s="73">
        <f t="shared" si="1"/>
        <v>211</v>
      </c>
      <c r="S13" s="72">
        <v>7</v>
      </c>
      <c r="T13" s="72">
        <v>7.5</v>
      </c>
      <c r="U13" s="72">
        <v>1</v>
      </c>
      <c r="V13" s="74">
        <v>1</v>
      </c>
      <c r="X13" s="75">
        <v>180</v>
      </c>
      <c r="Y13" s="75">
        <v>0</v>
      </c>
      <c r="Z13" s="76">
        <f t="shared" si="2"/>
        <v>180</v>
      </c>
      <c r="AA13" s="75">
        <v>5</v>
      </c>
      <c r="AB13" s="75">
        <v>6</v>
      </c>
      <c r="AC13" s="75">
        <v>9</v>
      </c>
      <c r="AD13" s="77">
        <v>9</v>
      </c>
      <c r="BC13" s="12">
        <f t="shared" si="3"/>
        <v>15</v>
      </c>
      <c r="BD13" s="12">
        <f t="shared" si="4"/>
        <v>586</v>
      </c>
      <c r="BE13" s="39">
        <f>IF($O$4&gt;0,(LARGE(($N13,$V13,$AD13,$AL13,$AT13,$BB13),1)),"0")</f>
        <v>9</v>
      </c>
      <c r="BF13"/>
      <c r="BG13" s="12">
        <v>180</v>
      </c>
      <c r="BH13" s="12">
        <v>0</v>
      </c>
      <c r="BI13" s="39">
        <f t="shared" si="5"/>
        <v>6</v>
      </c>
      <c r="BJ13" s="12">
        <f t="shared" si="6"/>
        <v>406</v>
      </c>
      <c r="BL13" s="6">
        <v>1</v>
      </c>
    </row>
    <row r="14" spans="1:66" x14ac:dyDescent="0.2">
      <c r="A14" s="6">
        <v>6</v>
      </c>
      <c r="B14" s="6" t="s">
        <v>176</v>
      </c>
      <c r="C14" s="6" t="s">
        <v>319</v>
      </c>
      <c r="D14" s="6" t="s">
        <v>177</v>
      </c>
      <c r="E14" s="6" t="s">
        <v>27</v>
      </c>
      <c r="F14" s="6" t="s">
        <v>145</v>
      </c>
      <c r="H14" s="69">
        <v>197</v>
      </c>
      <c r="I14" s="69">
        <v>0</v>
      </c>
      <c r="J14" s="70">
        <f t="shared" si="0"/>
        <v>197</v>
      </c>
      <c r="K14" s="69">
        <v>6.5</v>
      </c>
      <c r="L14" s="69">
        <v>7</v>
      </c>
      <c r="M14" s="69">
        <v>3</v>
      </c>
      <c r="N14" s="71">
        <v>3</v>
      </c>
      <c r="P14" s="72">
        <v>198.5</v>
      </c>
      <c r="Q14" s="72">
        <v>0</v>
      </c>
      <c r="R14" s="73">
        <f t="shared" si="1"/>
        <v>198.5</v>
      </c>
      <c r="S14" s="72">
        <v>6</v>
      </c>
      <c r="T14" s="72">
        <v>6.5</v>
      </c>
      <c r="U14" s="72">
        <v>5</v>
      </c>
      <c r="V14" s="74">
        <v>5</v>
      </c>
      <c r="X14" s="75">
        <v>191</v>
      </c>
      <c r="Y14" s="75">
        <v>0</v>
      </c>
      <c r="Z14" s="76">
        <f t="shared" si="2"/>
        <v>191</v>
      </c>
      <c r="AA14" s="75">
        <v>5</v>
      </c>
      <c r="AB14" s="75">
        <v>6</v>
      </c>
      <c r="AC14" s="75">
        <v>5</v>
      </c>
      <c r="AD14" s="77">
        <v>5</v>
      </c>
      <c r="BC14" s="12">
        <f t="shared" si="3"/>
        <v>13</v>
      </c>
      <c r="BD14" s="12">
        <f t="shared" si="4"/>
        <v>586.5</v>
      </c>
      <c r="BE14" s="39">
        <f>IF($O$4&gt;0,(LARGE(($N14,$V14,$AD14,$AL14,$AT14,$BB14),1)),"0")</f>
        <v>5</v>
      </c>
      <c r="BF14"/>
      <c r="BG14" s="12">
        <v>191</v>
      </c>
      <c r="BH14" s="12">
        <v>0</v>
      </c>
      <c r="BI14" s="39">
        <f t="shared" si="5"/>
        <v>8</v>
      </c>
      <c r="BJ14" s="12">
        <f t="shared" si="6"/>
        <v>395.5</v>
      </c>
      <c r="BL14" s="6">
        <v>2</v>
      </c>
      <c r="BN14" s="111" t="s">
        <v>450</v>
      </c>
    </row>
    <row r="15" spans="1:66" x14ac:dyDescent="0.2">
      <c r="A15" s="6">
        <v>7</v>
      </c>
      <c r="B15" s="6" t="s">
        <v>187</v>
      </c>
      <c r="C15" s="6" t="s">
        <v>324</v>
      </c>
      <c r="D15" s="6" t="s">
        <v>188</v>
      </c>
      <c r="E15" s="6" t="s">
        <v>27</v>
      </c>
      <c r="F15" s="6" t="s">
        <v>162</v>
      </c>
      <c r="H15" s="69">
        <v>187</v>
      </c>
      <c r="I15" s="69">
        <v>0</v>
      </c>
      <c r="J15" s="70">
        <f t="shared" si="0"/>
        <v>187</v>
      </c>
      <c r="K15" s="69">
        <v>6</v>
      </c>
      <c r="L15" s="69">
        <v>6.5</v>
      </c>
      <c r="M15" s="69">
        <v>8</v>
      </c>
      <c r="N15" s="71">
        <v>8</v>
      </c>
      <c r="P15" s="72">
        <v>198</v>
      </c>
      <c r="Q15" s="72">
        <v>0</v>
      </c>
      <c r="R15" s="73">
        <f t="shared" si="1"/>
        <v>198</v>
      </c>
      <c r="S15" s="72">
        <v>6</v>
      </c>
      <c r="T15" s="72">
        <v>6.5</v>
      </c>
      <c r="U15" s="72">
        <v>6</v>
      </c>
      <c r="V15" s="74">
        <v>6</v>
      </c>
      <c r="X15" s="75">
        <v>177.5</v>
      </c>
      <c r="Y15" s="75">
        <v>0</v>
      </c>
      <c r="Z15" s="76">
        <f t="shared" si="2"/>
        <v>177.5</v>
      </c>
      <c r="AA15" s="75">
        <v>5</v>
      </c>
      <c r="AB15" s="75">
        <v>6</v>
      </c>
      <c r="AC15" s="75">
        <v>12</v>
      </c>
      <c r="AD15" s="77">
        <v>12</v>
      </c>
      <c r="BC15" s="12">
        <f t="shared" si="3"/>
        <v>26</v>
      </c>
      <c r="BD15" s="12">
        <f t="shared" si="4"/>
        <v>562.5</v>
      </c>
      <c r="BE15" s="39">
        <f>IF($O$4&gt;0,(LARGE(($N15,$V15,$AD15,$AL15,$AT15,$BB15),1)),"0")</f>
        <v>12</v>
      </c>
      <c r="BF15"/>
      <c r="BG15" s="12">
        <v>177.5</v>
      </c>
      <c r="BH15" s="12">
        <v>0</v>
      </c>
      <c r="BI15" s="39">
        <f t="shared" si="5"/>
        <v>14</v>
      </c>
      <c r="BJ15" s="12">
        <f t="shared" si="6"/>
        <v>385</v>
      </c>
    </row>
    <row r="16" spans="1:66" x14ac:dyDescent="0.2">
      <c r="A16" s="6">
        <v>8</v>
      </c>
      <c r="B16" s="6" t="s">
        <v>185</v>
      </c>
      <c r="C16" s="6" t="s">
        <v>323</v>
      </c>
      <c r="D16" s="6" t="s">
        <v>186</v>
      </c>
      <c r="E16" s="6" t="s">
        <v>27</v>
      </c>
      <c r="F16" s="6" t="s">
        <v>126</v>
      </c>
      <c r="H16" s="69">
        <v>188.5</v>
      </c>
      <c r="I16" s="69">
        <v>0</v>
      </c>
      <c r="J16" s="70">
        <f t="shared" si="0"/>
        <v>188.5</v>
      </c>
      <c r="K16" s="69">
        <v>6.5</v>
      </c>
      <c r="L16" s="69">
        <v>6.5</v>
      </c>
      <c r="M16" s="69">
        <v>7</v>
      </c>
      <c r="N16" s="71">
        <v>7</v>
      </c>
      <c r="P16" s="72">
        <v>197.5</v>
      </c>
      <c r="Q16" s="72">
        <v>0</v>
      </c>
      <c r="R16" s="73">
        <f t="shared" si="1"/>
        <v>197.5</v>
      </c>
      <c r="S16" s="72">
        <v>6.5</v>
      </c>
      <c r="T16" s="72">
        <v>6.5</v>
      </c>
      <c r="U16" s="72">
        <v>7</v>
      </c>
      <c r="V16" s="74">
        <v>7</v>
      </c>
      <c r="Z16" s="76">
        <f t="shared" si="2"/>
        <v>0</v>
      </c>
      <c r="AD16" s="77">
        <v>99</v>
      </c>
      <c r="BC16" s="12">
        <f t="shared" si="3"/>
        <v>113</v>
      </c>
      <c r="BD16" s="12">
        <f t="shared" si="4"/>
        <v>386</v>
      </c>
      <c r="BE16" s="39">
        <f>IF($O$4&gt;0,(LARGE(($N16,$V16,$AD16,$AL16,$AT16,$BB16),1)),"0")</f>
        <v>99</v>
      </c>
      <c r="BF16"/>
      <c r="BG16" s="12">
        <v>0</v>
      </c>
      <c r="BH16" s="12">
        <v>0</v>
      </c>
      <c r="BI16" s="39">
        <f t="shared" si="5"/>
        <v>14</v>
      </c>
      <c r="BJ16" s="12">
        <f t="shared" si="6"/>
        <v>386</v>
      </c>
    </row>
    <row r="17" spans="1:62" x14ac:dyDescent="0.2">
      <c r="A17" s="6">
        <v>9</v>
      </c>
      <c r="B17" s="6" t="s">
        <v>174</v>
      </c>
      <c r="C17" s="6" t="s">
        <v>318</v>
      </c>
      <c r="D17" s="6" t="s">
        <v>175</v>
      </c>
      <c r="E17" s="6" t="s">
        <v>27</v>
      </c>
      <c r="F17" s="6" t="s">
        <v>129</v>
      </c>
      <c r="H17" s="69">
        <v>197.5</v>
      </c>
      <c r="I17" s="69">
        <v>0</v>
      </c>
      <c r="J17" s="70">
        <f t="shared" si="0"/>
        <v>197.5</v>
      </c>
      <c r="K17" s="69">
        <v>7</v>
      </c>
      <c r="L17" s="69">
        <v>7</v>
      </c>
      <c r="M17" s="69">
        <v>2</v>
      </c>
      <c r="N17" s="71">
        <v>2</v>
      </c>
      <c r="P17" s="72">
        <v>0</v>
      </c>
      <c r="Q17" s="72">
        <v>0</v>
      </c>
      <c r="R17" s="73">
        <f t="shared" si="1"/>
        <v>0</v>
      </c>
      <c r="U17" s="72">
        <v>19</v>
      </c>
      <c r="V17" s="74">
        <v>90</v>
      </c>
      <c r="X17" s="75">
        <v>175.5</v>
      </c>
      <c r="Y17" s="75">
        <v>0</v>
      </c>
      <c r="Z17" s="76">
        <f t="shared" si="2"/>
        <v>175.5</v>
      </c>
      <c r="AA17" s="75">
        <v>5</v>
      </c>
      <c r="AB17" s="75">
        <v>5</v>
      </c>
      <c r="AC17" s="75">
        <v>13</v>
      </c>
      <c r="AD17" s="77">
        <v>13</v>
      </c>
      <c r="BC17" s="12">
        <f t="shared" si="3"/>
        <v>105</v>
      </c>
      <c r="BD17" s="12">
        <f t="shared" si="4"/>
        <v>373</v>
      </c>
      <c r="BE17" s="39">
        <f>IF($O$4&gt;0,(LARGE(($N17,$V17,$AD17,$AL17,$AT17,$BB17),1)),"0")</f>
        <v>90</v>
      </c>
      <c r="BF17"/>
      <c r="BG17" s="12">
        <v>0</v>
      </c>
      <c r="BH17" s="12">
        <v>0</v>
      </c>
      <c r="BI17" s="39">
        <f t="shared" si="5"/>
        <v>15</v>
      </c>
      <c r="BJ17" s="12">
        <f t="shared" si="6"/>
        <v>373</v>
      </c>
    </row>
    <row r="18" spans="1:62" x14ac:dyDescent="0.2">
      <c r="A18" s="6">
        <v>10</v>
      </c>
      <c r="B18" s="6" t="s">
        <v>195</v>
      </c>
      <c r="C18" s="6" t="s">
        <v>328</v>
      </c>
      <c r="D18" s="6" t="s">
        <v>196</v>
      </c>
      <c r="E18" s="6" t="s">
        <v>27</v>
      </c>
      <c r="F18" s="6" t="s">
        <v>162</v>
      </c>
      <c r="H18" s="69">
        <v>182</v>
      </c>
      <c r="I18" s="69">
        <v>0</v>
      </c>
      <c r="J18" s="70">
        <f t="shared" si="0"/>
        <v>182</v>
      </c>
      <c r="K18" s="69">
        <v>5.5</v>
      </c>
      <c r="L18" s="69">
        <v>6</v>
      </c>
      <c r="M18" s="69">
        <v>12</v>
      </c>
      <c r="N18" s="71">
        <v>12</v>
      </c>
      <c r="P18" s="72">
        <v>192.5</v>
      </c>
      <c r="Q18" s="72">
        <v>0</v>
      </c>
      <c r="R18" s="73">
        <f t="shared" si="1"/>
        <v>192.5</v>
      </c>
      <c r="S18" s="72">
        <v>6</v>
      </c>
      <c r="T18" s="72">
        <v>6.5</v>
      </c>
      <c r="U18" s="72">
        <v>10</v>
      </c>
      <c r="V18" s="74">
        <v>10</v>
      </c>
      <c r="X18" s="75">
        <v>190</v>
      </c>
      <c r="Y18" s="75">
        <v>0</v>
      </c>
      <c r="Z18" s="76">
        <f t="shared" si="2"/>
        <v>190</v>
      </c>
      <c r="AA18" s="75">
        <v>6</v>
      </c>
      <c r="AB18" s="75">
        <v>6</v>
      </c>
      <c r="AC18" s="75">
        <v>6</v>
      </c>
      <c r="AD18" s="77">
        <v>6</v>
      </c>
      <c r="BC18" s="12">
        <f t="shared" si="3"/>
        <v>28</v>
      </c>
      <c r="BD18" s="12">
        <f t="shared" si="4"/>
        <v>564.5</v>
      </c>
      <c r="BE18" s="39">
        <f>IF($O$4&gt;0,(LARGE(($N18,$V18,$AD18,$AL18,$AT18,$BB18),1)),"0")</f>
        <v>12</v>
      </c>
      <c r="BF18"/>
      <c r="BG18" s="12">
        <v>182</v>
      </c>
      <c r="BH18" s="12">
        <v>0</v>
      </c>
      <c r="BI18" s="39">
        <f t="shared" si="5"/>
        <v>16</v>
      </c>
      <c r="BJ18" s="12">
        <f t="shared" si="6"/>
        <v>382.5</v>
      </c>
    </row>
    <row r="19" spans="1:62" x14ac:dyDescent="0.2">
      <c r="A19" s="6">
        <v>11</v>
      </c>
      <c r="B19" s="6" t="s">
        <v>191</v>
      </c>
      <c r="C19" s="6" t="s">
        <v>326</v>
      </c>
      <c r="D19" s="6" t="s">
        <v>192</v>
      </c>
      <c r="E19" s="6" t="s">
        <v>27</v>
      </c>
      <c r="F19" s="6" t="s">
        <v>162</v>
      </c>
      <c r="H19" s="69">
        <v>184.5</v>
      </c>
      <c r="I19" s="69">
        <v>0</v>
      </c>
      <c r="J19" s="70">
        <f t="shared" si="0"/>
        <v>184.5</v>
      </c>
      <c r="K19" s="69">
        <v>6</v>
      </c>
      <c r="L19" s="69">
        <v>6.5</v>
      </c>
      <c r="M19" s="69">
        <v>10</v>
      </c>
      <c r="N19" s="71">
        <v>10</v>
      </c>
      <c r="P19" s="72">
        <v>187.5</v>
      </c>
      <c r="Q19" s="72">
        <v>0</v>
      </c>
      <c r="R19" s="73">
        <f t="shared" si="1"/>
        <v>187.5</v>
      </c>
      <c r="S19" s="72">
        <v>6</v>
      </c>
      <c r="T19" s="72">
        <v>6.5</v>
      </c>
      <c r="U19" s="72">
        <v>15</v>
      </c>
      <c r="V19" s="74">
        <v>15</v>
      </c>
      <c r="X19" s="75">
        <v>187.5</v>
      </c>
      <c r="Y19" s="75">
        <v>0</v>
      </c>
      <c r="Z19" s="76">
        <f t="shared" si="2"/>
        <v>187.5</v>
      </c>
      <c r="AA19" s="75">
        <v>6.5</v>
      </c>
      <c r="AB19" s="75">
        <v>6.5</v>
      </c>
      <c r="AC19" s="75">
        <v>8</v>
      </c>
      <c r="AD19" s="77">
        <v>8</v>
      </c>
      <c r="BC19" s="12">
        <f t="shared" si="3"/>
        <v>33</v>
      </c>
      <c r="BD19" s="12">
        <f t="shared" si="4"/>
        <v>559.5</v>
      </c>
      <c r="BE19" s="39">
        <f>IF($O$4&gt;0,(LARGE(($N19,$V19,$AD19,$AL19,$AT19,$BB19),1)),"0")</f>
        <v>15</v>
      </c>
      <c r="BF19"/>
      <c r="BG19" s="12">
        <v>187.5</v>
      </c>
      <c r="BH19" s="12">
        <v>0</v>
      </c>
      <c r="BI19" s="39">
        <f t="shared" si="5"/>
        <v>18</v>
      </c>
      <c r="BJ19" s="12">
        <f t="shared" si="6"/>
        <v>372</v>
      </c>
    </row>
    <row r="20" spans="1:62" x14ac:dyDescent="0.2">
      <c r="A20" s="6">
        <v>12</v>
      </c>
      <c r="B20" s="6" t="s">
        <v>183</v>
      </c>
      <c r="C20" s="6" t="s">
        <v>322</v>
      </c>
      <c r="D20" s="6" t="s">
        <v>184</v>
      </c>
      <c r="E20" s="6" t="s">
        <v>27</v>
      </c>
      <c r="H20" s="69">
        <v>192.5</v>
      </c>
      <c r="I20" s="69">
        <v>0</v>
      </c>
      <c r="J20" s="70">
        <f t="shared" si="0"/>
        <v>192.5</v>
      </c>
      <c r="K20" s="69">
        <v>6</v>
      </c>
      <c r="L20" s="69">
        <v>6.5</v>
      </c>
      <c r="M20" s="69">
        <v>6</v>
      </c>
      <c r="N20" s="71">
        <v>6</v>
      </c>
      <c r="P20" s="72">
        <v>180.5</v>
      </c>
      <c r="Q20" s="72">
        <v>0</v>
      </c>
      <c r="R20" s="73">
        <f t="shared" si="1"/>
        <v>180.5</v>
      </c>
      <c r="S20" s="72">
        <v>5.5</v>
      </c>
      <c r="T20" s="72">
        <v>6</v>
      </c>
      <c r="U20" s="72">
        <v>18</v>
      </c>
      <c r="V20" s="74">
        <v>18</v>
      </c>
      <c r="X20" s="75">
        <v>171.5</v>
      </c>
      <c r="Y20" s="75">
        <v>0</v>
      </c>
      <c r="Z20" s="76">
        <f t="shared" si="2"/>
        <v>171.5</v>
      </c>
      <c r="AA20" s="75">
        <v>5</v>
      </c>
      <c r="AB20" s="75">
        <v>5</v>
      </c>
      <c r="AC20" s="75">
        <v>15</v>
      </c>
      <c r="AD20" s="77">
        <v>15</v>
      </c>
      <c r="BC20" s="12">
        <f t="shared" si="3"/>
        <v>39</v>
      </c>
      <c r="BD20" s="12">
        <f t="shared" si="4"/>
        <v>544.5</v>
      </c>
      <c r="BE20" s="39">
        <f>IF($O$4&gt;0,(LARGE(($N20,$V20,$AD20,$AL20,$AT20,$BB20),1)),"0")</f>
        <v>18</v>
      </c>
      <c r="BF20"/>
      <c r="BG20" s="12">
        <v>180.5</v>
      </c>
      <c r="BH20" s="12">
        <v>0</v>
      </c>
      <c r="BI20" s="39">
        <f t="shared" si="5"/>
        <v>21</v>
      </c>
      <c r="BJ20" s="12">
        <f t="shared" si="6"/>
        <v>364</v>
      </c>
    </row>
    <row r="21" spans="1:62" x14ac:dyDescent="0.2">
      <c r="A21" s="6">
        <v>13</v>
      </c>
      <c r="B21" s="6" t="s">
        <v>386</v>
      </c>
      <c r="C21" s="6" t="s">
        <v>332</v>
      </c>
      <c r="D21" s="6" t="s">
        <v>203</v>
      </c>
      <c r="E21" s="6" t="s">
        <v>27</v>
      </c>
      <c r="H21" s="69">
        <v>0</v>
      </c>
      <c r="I21" s="69">
        <v>0</v>
      </c>
      <c r="J21" s="70">
        <f t="shared" si="0"/>
        <v>0</v>
      </c>
      <c r="M21" s="69">
        <v>16</v>
      </c>
      <c r="N21" s="71">
        <v>90</v>
      </c>
      <c r="P21" s="72">
        <v>192</v>
      </c>
      <c r="Q21" s="72">
        <v>0</v>
      </c>
      <c r="R21" s="73">
        <f t="shared" si="1"/>
        <v>192</v>
      </c>
      <c r="S21" s="72">
        <v>6.5</v>
      </c>
      <c r="T21" s="72">
        <v>6.5</v>
      </c>
      <c r="U21" s="72">
        <v>11</v>
      </c>
      <c r="V21" s="74">
        <v>11</v>
      </c>
      <c r="X21" s="75">
        <v>179</v>
      </c>
      <c r="Y21" s="75">
        <v>0</v>
      </c>
      <c r="Z21" s="76">
        <f t="shared" si="2"/>
        <v>179</v>
      </c>
      <c r="AA21" s="75">
        <v>6</v>
      </c>
      <c r="AB21" s="75">
        <v>6</v>
      </c>
      <c r="AC21" s="75">
        <v>11</v>
      </c>
      <c r="AD21" s="77">
        <v>11</v>
      </c>
      <c r="BC21" s="12">
        <f t="shared" si="3"/>
        <v>112</v>
      </c>
      <c r="BD21" s="12">
        <f t="shared" si="4"/>
        <v>371</v>
      </c>
      <c r="BE21" s="39">
        <f>IF($O$4&gt;0,(LARGE(($N21,$V21,$AD21,$AL21,$AT21,$BB21),1)),"0")</f>
        <v>90</v>
      </c>
      <c r="BF21"/>
      <c r="BG21" s="12">
        <v>0</v>
      </c>
      <c r="BH21" s="12">
        <v>0</v>
      </c>
      <c r="BI21" s="39">
        <f t="shared" si="5"/>
        <v>22</v>
      </c>
      <c r="BJ21" s="12">
        <f t="shared" si="6"/>
        <v>371</v>
      </c>
    </row>
    <row r="22" spans="1:62" x14ac:dyDescent="0.2">
      <c r="A22" s="6">
        <v>14</v>
      </c>
      <c r="B22" s="6" t="s">
        <v>391</v>
      </c>
      <c r="C22" s="6" t="s">
        <v>421</v>
      </c>
      <c r="D22" s="6" t="s">
        <v>392</v>
      </c>
      <c r="E22" s="6" t="s">
        <v>27</v>
      </c>
      <c r="F22" s="6" t="s">
        <v>393</v>
      </c>
      <c r="J22" s="70">
        <f t="shared" si="0"/>
        <v>0</v>
      </c>
      <c r="N22" s="71">
        <v>99</v>
      </c>
      <c r="P22" s="72">
        <v>181</v>
      </c>
      <c r="Q22" s="72">
        <v>0</v>
      </c>
      <c r="R22" s="73">
        <f t="shared" si="1"/>
        <v>181</v>
      </c>
      <c r="S22" s="72">
        <v>5</v>
      </c>
      <c r="T22" s="72">
        <v>5</v>
      </c>
      <c r="U22" s="72">
        <v>17</v>
      </c>
      <c r="V22" s="74">
        <v>17</v>
      </c>
      <c r="X22" s="75">
        <v>189</v>
      </c>
      <c r="Y22" s="75">
        <v>0</v>
      </c>
      <c r="Z22" s="76">
        <f t="shared" si="2"/>
        <v>189</v>
      </c>
      <c r="AA22" s="75">
        <v>6.5</v>
      </c>
      <c r="AB22" s="75">
        <v>6.5</v>
      </c>
      <c r="AC22" s="75">
        <v>7</v>
      </c>
      <c r="AD22" s="77">
        <v>7</v>
      </c>
      <c r="BC22" s="12">
        <f t="shared" si="3"/>
        <v>123</v>
      </c>
      <c r="BD22" s="12">
        <f t="shared" si="4"/>
        <v>370</v>
      </c>
      <c r="BE22" s="39">
        <f>IF($O$4&gt;0,(LARGE(($N22,$V22,$AD22,$AL22,$AT22,$BB22),1)),"0")</f>
        <v>99</v>
      </c>
      <c r="BF22"/>
      <c r="BG22" s="12">
        <v>0</v>
      </c>
      <c r="BH22" s="12">
        <v>0</v>
      </c>
      <c r="BI22" s="39">
        <f t="shared" si="5"/>
        <v>24</v>
      </c>
      <c r="BJ22" s="12">
        <f t="shared" si="6"/>
        <v>370</v>
      </c>
    </row>
    <row r="23" spans="1:62" x14ac:dyDescent="0.2">
      <c r="A23" s="6">
        <v>15</v>
      </c>
      <c r="B23" s="6" t="s">
        <v>200</v>
      </c>
      <c r="C23" s="6" t="s">
        <v>330</v>
      </c>
      <c r="D23" s="6" t="s">
        <v>134</v>
      </c>
      <c r="E23" s="6" t="s">
        <v>27</v>
      </c>
      <c r="H23" s="69">
        <v>171</v>
      </c>
      <c r="I23" s="69">
        <v>0</v>
      </c>
      <c r="J23" s="70">
        <f t="shared" si="0"/>
        <v>171</v>
      </c>
      <c r="K23" s="69">
        <v>5.5</v>
      </c>
      <c r="L23" s="69">
        <v>5.5</v>
      </c>
      <c r="M23" s="69">
        <v>14</v>
      </c>
      <c r="N23" s="71">
        <v>14</v>
      </c>
      <c r="R23" s="73">
        <f t="shared" si="1"/>
        <v>0</v>
      </c>
      <c r="V23" s="74">
        <v>99</v>
      </c>
      <c r="X23" s="75">
        <v>179.5</v>
      </c>
      <c r="Y23" s="75">
        <v>0</v>
      </c>
      <c r="Z23" s="76">
        <f t="shared" si="2"/>
        <v>179.5</v>
      </c>
      <c r="AA23" s="75">
        <v>5</v>
      </c>
      <c r="AB23" s="75">
        <v>6</v>
      </c>
      <c r="AC23" s="75">
        <v>10</v>
      </c>
      <c r="AD23" s="77">
        <v>10</v>
      </c>
      <c r="BC23" s="12">
        <f t="shared" si="3"/>
        <v>123</v>
      </c>
      <c r="BD23" s="12">
        <f t="shared" si="4"/>
        <v>350.5</v>
      </c>
      <c r="BE23" s="39">
        <f>IF($O$4&gt;0,(LARGE(($N23,$V23,$AD23,$AL23,$AT23,$BB23),1)),"0")</f>
        <v>99</v>
      </c>
      <c r="BF23"/>
      <c r="BG23" s="12">
        <v>0</v>
      </c>
      <c r="BH23" s="12">
        <v>0</v>
      </c>
      <c r="BI23" s="39">
        <f t="shared" si="5"/>
        <v>24</v>
      </c>
      <c r="BJ23" s="12">
        <f t="shared" si="6"/>
        <v>350.5</v>
      </c>
    </row>
    <row r="24" spans="1:62" x14ac:dyDescent="0.2">
      <c r="A24" s="6">
        <v>16</v>
      </c>
      <c r="B24" s="6" t="s">
        <v>384</v>
      </c>
      <c r="C24" s="6" t="s">
        <v>418</v>
      </c>
      <c r="D24" s="6" t="s">
        <v>385</v>
      </c>
      <c r="E24" s="6" t="s">
        <v>27</v>
      </c>
      <c r="F24" s="6" t="s">
        <v>145</v>
      </c>
      <c r="J24" s="70">
        <f t="shared" si="0"/>
        <v>0</v>
      </c>
      <c r="N24" s="71">
        <v>99</v>
      </c>
      <c r="P24" s="72">
        <v>194.5</v>
      </c>
      <c r="Q24" s="72">
        <v>0</v>
      </c>
      <c r="R24" s="73">
        <f t="shared" si="1"/>
        <v>194.5</v>
      </c>
      <c r="S24" s="72">
        <v>6</v>
      </c>
      <c r="T24" s="72">
        <v>6.5</v>
      </c>
      <c r="U24" s="72">
        <v>8</v>
      </c>
      <c r="V24" s="74">
        <v>8</v>
      </c>
      <c r="X24" s="75">
        <v>170</v>
      </c>
      <c r="Y24" s="75">
        <v>0</v>
      </c>
      <c r="Z24" s="76">
        <f t="shared" si="2"/>
        <v>170</v>
      </c>
      <c r="AA24" s="75">
        <v>5</v>
      </c>
      <c r="AB24" s="75">
        <v>6</v>
      </c>
      <c r="AC24" s="75">
        <v>16</v>
      </c>
      <c r="AD24" s="77">
        <v>16</v>
      </c>
      <c r="BC24" s="12">
        <f t="shared" si="3"/>
        <v>123</v>
      </c>
      <c r="BD24" s="12">
        <f t="shared" si="4"/>
        <v>364.5</v>
      </c>
      <c r="BE24" s="39">
        <f>IF($O$4&gt;0,(LARGE(($N24,$V24,$AD24,$AL24,$AT24,$BB24),1)),"0")</f>
        <v>99</v>
      </c>
      <c r="BF24"/>
      <c r="BG24" s="12">
        <v>0</v>
      </c>
      <c r="BH24" s="12">
        <v>0</v>
      </c>
      <c r="BI24" s="39">
        <f t="shared" si="5"/>
        <v>24</v>
      </c>
      <c r="BJ24" s="12">
        <f t="shared" si="6"/>
        <v>364.5</v>
      </c>
    </row>
    <row r="25" spans="1:62" x14ac:dyDescent="0.2">
      <c r="A25" s="6">
        <v>17</v>
      </c>
      <c r="B25" s="6" t="s">
        <v>201</v>
      </c>
      <c r="C25" s="6" t="s">
        <v>331</v>
      </c>
      <c r="D25" s="6" t="s">
        <v>202</v>
      </c>
      <c r="E25" s="6" t="s">
        <v>27</v>
      </c>
      <c r="F25" s="6" t="s">
        <v>126</v>
      </c>
      <c r="H25" s="69">
        <v>161.5</v>
      </c>
      <c r="I25" s="69">
        <v>0</v>
      </c>
      <c r="J25" s="70">
        <f t="shared" si="0"/>
        <v>161.5</v>
      </c>
      <c r="K25" s="69">
        <v>5</v>
      </c>
      <c r="L25" s="69">
        <v>5</v>
      </c>
      <c r="M25" s="69">
        <v>15</v>
      </c>
      <c r="N25" s="71">
        <v>15</v>
      </c>
      <c r="P25" s="72">
        <v>191.5</v>
      </c>
      <c r="Q25" s="72">
        <v>0</v>
      </c>
      <c r="R25" s="73">
        <f t="shared" si="1"/>
        <v>191.5</v>
      </c>
      <c r="S25" s="72">
        <v>6</v>
      </c>
      <c r="T25" s="72">
        <v>6</v>
      </c>
      <c r="U25" s="72">
        <v>13</v>
      </c>
      <c r="V25" s="74">
        <v>13</v>
      </c>
      <c r="Z25" s="76">
        <f t="shared" si="2"/>
        <v>0</v>
      </c>
      <c r="AD25" s="77">
        <v>99</v>
      </c>
      <c r="BC25" s="12">
        <f t="shared" si="3"/>
        <v>127</v>
      </c>
      <c r="BD25" s="12">
        <f t="shared" si="4"/>
        <v>353</v>
      </c>
      <c r="BE25" s="39">
        <f>IF($O$4&gt;0,(LARGE(($N25,$V25,$AD25,$AL25,$AT25,$BB25),1)),"0")</f>
        <v>99</v>
      </c>
      <c r="BF25"/>
      <c r="BG25" s="12">
        <v>0</v>
      </c>
      <c r="BH25" s="12">
        <v>0</v>
      </c>
      <c r="BI25" s="39">
        <f t="shared" si="5"/>
        <v>28</v>
      </c>
      <c r="BJ25" s="12">
        <f t="shared" si="6"/>
        <v>353</v>
      </c>
    </row>
    <row r="26" spans="1:62" x14ac:dyDescent="0.2">
      <c r="A26" s="6">
        <v>18</v>
      </c>
      <c r="B26" s="6" t="s">
        <v>389</v>
      </c>
      <c r="C26" s="6" t="s">
        <v>420</v>
      </c>
      <c r="D26" s="6" t="s">
        <v>390</v>
      </c>
      <c r="E26" s="6" t="s">
        <v>27</v>
      </c>
      <c r="J26" s="70">
        <f t="shared" si="0"/>
        <v>0</v>
      </c>
      <c r="N26" s="71">
        <v>99</v>
      </c>
      <c r="P26" s="72">
        <v>187</v>
      </c>
      <c r="Q26" s="72">
        <v>0</v>
      </c>
      <c r="R26" s="73">
        <f t="shared" si="1"/>
        <v>187</v>
      </c>
      <c r="S26" s="72">
        <v>6</v>
      </c>
      <c r="T26" s="72">
        <v>6</v>
      </c>
      <c r="U26" s="72">
        <v>16</v>
      </c>
      <c r="V26" s="74">
        <v>16</v>
      </c>
      <c r="X26" s="75">
        <v>174.5</v>
      </c>
      <c r="Y26" s="75">
        <v>0</v>
      </c>
      <c r="Z26" s="76">
        <f t="shared" si="2"/>
        <v>174.5</v>
      </c>
      <c r="AA26" s="75">
        <v>5</v>
      </c>
      <c r="AB26" s="75">
        <v>6</v>
      </c>
      <c r="AC26" s="75">
        <v>14</v>
      </c>
      <c r="AD26" s="77">
        <v>14</v>
      </c>
      <c r="BC26" s="12">
        <f t="shared" si="3"/>
        <v>129</v>
      </c>
      <c r="BD26" s="12">
        <f t="shared" si="4"/>
        <v>361.5</v>
      </c>
      <c r="BE26" s="39">
        <f>IF($O$4&gt;0,(LARGE(($N26,$V26,$AD26,$AL26,$AT26,$BB26),1)),"0")</f>
        <v>99</v>
      </c>
      <c r="BF26"/>
      <c r="BG26" s="12">
        <v>0</v>
      </c>
      <c r="BH26" s="12">
        <v>0</v>
      </c>
      <c r="BI26" s="39">
        <f t="shared" si="5"/>
        <v>30</v>
      </c>
      <c r="BJ26" s="12">
        <f t="shared" si="6"/>
        <v>361.5</v>
      </c>
    </row>
    <row r="27" spans="1:62" x14ac:dyDescent="0.2">
      <c r="A27" s="6">
        <v>19</v>
      </c>
      <c r="B27" s="6" t="s">
        <v>204</v>
      </c>
      <c r="C27" s="6" t="s">
        <v>333</v>
      </c>
      <c r="D27" s="6" t="s">
        <v>205</v>
      </c>
      <c r="E27" s="6" t="s">
        <v>27</v>
      </c>
      <c r="H27" s="69">
        <v>0</v>
      </c>
      <c r="I27" s="69">
        <v>0</v>
      </c>
      <c r="J27" s="70">
        <f t="shared" si="0"/>
        <v>0</v>
      </c>
      <c r="M27" s="69">
        <v>16</v>
      </c>
      <c r="N27" s="71">
        <v>90</v>
      </c>
      <c r="P27" s="72">
        <v>190.5</v>
      </c>
      <c r="Q27" s="72">
        <v>0</v>
      </c>
      <c r="R27" s="73">
        <f t="shared" si="1"/>
        <v>190.5</v>
      </c>
      <c r="S27" s="72">
        <v>6</v>
      </c>
      <c r="T27" s="72">
        <v>6</v>
      </c>
      <c r="U27" s="72">
        <v>14</v>
      </c>
      <c r="V27" s="74">
        <v>14</v>
      </c>
      <c r="X27" s="75">
        <v>151.5</v>
      </c>
      <c r="Y27" s="75">
        <v>0</v>
      </c>
      <c r="Z27" s="76">
        <f t="shared" si="2"/>
        <v>151.5</v>
      </c>
      <c r="AA27" s="75">
        <v>5</v>
      </c>
      <c r="AB27" s="75">
        <v>5</v>
      </c>
      <c r="AC27" s="75">
        <v>17</v>
      </c>
      <c r="AD27" s="77">
        <v>17</v>
      </c>
      <c r="BC27" s="12">
        <f t="shared" si="3"/>
        <v>121</v>
      </c>
      <c r="BD27" s="12">
        <f t="shared" si="4"/>
        <v>342</v>
      </c>
      <c r="BE27" s="39">
        <f>IF($O$4&gt;0,(LARGE(($N27,$V27,$AD27,$AL27,$AT27,$BB27),1)),"0")</f>
        <v>90</v>
      </c>
      <c r="BF27"/>
      <c r="BG27" s="12">
        <v>0</v>
      </c>
      <c r="BH27" s="12">
        <v>0</v>
      </c>
      <c r="BI27" s="39">
        <f t="shared" si="5"/>
        <v>31</v>
      </c>
      <c r="BJ27" s="12">
        <f t="shared" si="6"/>
        <v>342</v>
      </c>
    </row>
    <row r="28" spans="1:62" x14ac:dyDescent="0.2">
      <c r="A28" s="6">
        <v>20</v>
      </c>
      <c r="B28" s="6" t="s">
        <v>189</v>
      </c>
      <c r="C28" s="6" t="s">
        <v>325</v>
      </c>
      <c r="D28" s="6" t="s">
        <v>190</v>
      </c>
      <c r="E28" s="6" t="s">
        <v>27</v>
      </c>
      <c r="F28" s="6" t="s">
        <v>180</v>
      </c>
      <c r="H28" s="69">
        <v>186</v>
      </c>
      <c r="I28" s="69">
        <v>0</v>
      </c>
      <c r="J28" s="70">
        <f t="shared" si="0"/>
        <v>186</v>
      </c>
      <c r="K28" s="69">
        <v>6</v>
      </c>
      <c r="L28" s="69">
        <v>6.5</v>
      </c>
      <c r="M28" s="69">
        <v>9</v>
      </c>
      <c r="N28" s="71">
        <v>9</v>
      </c>
      <c r="R28" s="73">
        <f t="shared" si="1"/>
        <v>0</v>
      </c>
      <c r="V28" s="74">
        <v>99</v>
      </c>
      <c r="Z28" s="76">
        <f t="shared" si="2"/>
        <v>0</v>
      </c>
      <c r="AD28" s="77">
        <v>99</v>
      </c>
      <c r="BC28" s="12">
        <f t="shared" si="3"/>
        <v>207</v>
      </c>
      <c r="BD28" s="12">
        <f t="shared" si="4"/>
        <v>186</v>
      </c>
      <c r="BE28" s="39">
        <f>IF($O$4&gt;0,(LARGE(($N28,$V28,$AD28,$AL28,$AT28,$BB28),1)),"0")</f>
        <v>99</v>
      </c>
      <c r="BF28"/>
      <c r="BG28" s="12">
        <v>0</v>
      </c>
      <c r="BH28" s="12">
        <v>0</v>
      </c>
      <c r="BI28" s="39">
        <f t="shared" si="5"/>
        <v>108</v>
      </c>
      <c r="BJ28" s="12">
        <f t="shared" si="6"/>
        <v>186</v>
      </c>
    </row>
    <row r="29" spans="1:62" x14ac:dyDescent="0.2">
      <c r="A29" s="6">
        <v>21</v>
      </c>
      <c r="B29" s="6" t="s">
        <v>193</v>
      </c>
      <c r="C29" s="6" t="s">
        <v>327</v>
      </c>
      <c r="D29" s="6" t="s">
        <v>194</v>
      </c>
      <c r="E29" s="6" t="s">
        <v>27</v>
      </c>
      <c r="F29" s="6" t="s">
        <v>123</v>
      </c>
      <c r="H29" s="69">
        <v>183.5</v>
      </c>
      <c r="I29" s="69">
        <v>0</v>
      </c>
      <c r="J29" s="70">
        <f t="shared" si="0"/>
        <v>183.5</v>
      </c>
      <c r="K29" s="69">
        <v>6.5</v>
      </c>
      <c r="L29" s="69">
        <v>6.5</v>
      </c>
      <c r="M29" s="69">
        <v>11</v>
      </c>
      <c r="N29" s="71">
        <v>11</v>
      </c>
      <c r="R29" s="73">
        <f t="shared" si="1"/>
        <v>0</v>
      </c>
      <c r="V29" s="74">
        <v>99</v>
      </c>
      <c r="Z29" s="76">
        <f t="shared" si="2"/>
        <v>0</v>
      </c>
      <c r="AD29" s="77">
        <v>99</v>
      </c>
      <c r="BC29" s="12">
        <f t="shared" si="3"/>
        <v>209</v>
      </c>
      <c r="BD29" s="12">
        <f t="shared" si="4"/>
        <v>183.5</v>
      </c>
      <c r="BE29" s="39">
        <f>IF($O$4&gt;0,(LARGE(($N29,$V29,$AD29,$AL29,$AT29,$BB29),1)),"0")</f>
        <v>99</v>
      </c>
      <c r="BF29"/>
      <c r="BG29" s="12">
        <v>0</v>
      </c>
      <c r="BH29" s="12">
        <v>0</v>
      </c>
      <c r="BI29" s="39">
        <f t="shared" si="5"/>
        <v>110</v>
      </c>
      <c r="BJ29" s="12">
        <f t="shared" si="6"/>
        <v>183.5</v>
      </c>
    </row>
    <row r="30" spans="1:62" x14ac:dyDescent="0.2">
      <c r="A30" s="6">
        <v>22</v>
      </c>
      <c r="B30" s="6" t="s">
        <v>387</v>
      </c>
      <c r="C30" s="6" t="s">
        <v>419</v>
      </c>
      <c r="D30" s="6" t="s">
        <v>388</v>
      </c>
      <c r="E30" s="6" t="s">
        <v>27</v>
      </c>
      <c r="F30" s="6" t="s">
        <v>173</v>
      </c>
      <c r="J30" s="70">
        <f t="shared" si="0"/>
        <v>0</v>
      </c>
      <c r="N30" s="71">
        <v>99</v>
      </c>
      <c r="P30" s="72">
        <v>192</v>
      </c>
      <c r="Q30" s="72">
        <v>0</v>
      </c>
      <c r="R30" s="73">
        <f t="shared" si="1"/>
        <v>192</v>
      </c>
      <c r="S30" s="72">
        <v>6</v>
      </c>
      <c r="T30" s="72">
        <v>6.5</v>
      </c>
      <c r="U30" s="72">
        <v>12</v>
      </c>
      <c r="V30" s="74">
        <v>12</v>
      </c>
      <c r="Z30" s="76">
        <f t="shared" si="2"/>
        <v>0</v>
      </c>
      <c r="AD30" s="77">
        <v>99</v>
      </c>
      <c r="BC30" s="12">
        <f t="shared" si="3"/>
        <v>210</v>
      </c>
      <c r="BD30" s="12">
        <f t="shared" si="4"/>
        <v>192</v>
      </c>
      <c r="BE30" s="39">
        <f>IF($O$4&gt;0,(LARGE(($N30,$V30,$AD30,$AL30,$AT30,$BB30),1)),"0")</f>
        <v>99</v>
      </c>
      <c r="BF30"/>
      <c r="BG30" s="12">
        <v>0</v>
      </c>
      <c r="BH30" s="12">
        <v>0</v>
      </c>
      <c r="BI30" s="39">
        <f t="shared" si="5"/>
        <v>111</v>
      </c>
      <c r="BJ30" s="12">
        <f t="shared" si="6"/>
        <v>192</v>
      </c>
    </row>
    <row r="31" spans="1:62" x14ac:dyDescent="0.2">
      <c r="A31" s="6">
        <v>23</v>
      </c>
      <c r="B31" s="6" t="s">
        <v>197</v>
      </c>
      <c r="C31" s="6" t="s">
        <v>329</v>
      </c>
      <c r="D31" s="6" t="s">
        <v>198</v>
      </c>
      <c r="E31" s="6" t="s">
        <v>27</v>
      </c>
      <c r="F31" s="6" t="s">
        <v>199</v>
      </c>
      <c r="H31" s="69">
        <v>172.5</v>
      </c>
      <c r="I31" s="69">
        <v>0</v>
      </c>
      <c r="J31" s="70">
        <f t="shared" si="0"/>
        <v>172.5</v>
      </c>
      <c r="K31" s="69">
        <v>5.5</v>
      </c>
      <c r="L31" s="69">
        <v>6</v>
      </c>
      <c r="M31" s="69">
        <v>13</v>
      </c>
      <c r="N31" s="71">
        <v>13</v>
      </c>
      <c r="R31" s="73">
        <f t="shared" si="1"/>
        <v>0</v>
      </c>
      <c r="V31" s="74">
        <v>99</v>
      </c>
      <c r="Z31" s="76">
        <f t="shared" si="2"/>
        <v>0</v>
      </c>
      <c r="AD31" s="77">
        <v>99</v>
      </c>
      <c r="BC31" s="12">
        <f t="shared" si="3"/>
        <v>211</v>
      </c>
      <c r="BD31" s="12">
        <f t="shared" si="4"/>
        <v>172.5</v>
      </c>
      <c r="BE31" s="39">
        <f>IF($O$4&gt;0,(LARGE(($N31,$V31,$AD31,$AL31,$AT31,$BB31),1)),"0")</f>
        <v>99</v>
      </c>
      <c r="BF31"/>
      <c r="BG31" s="12">
        <v>0</v>
      </c>
      <c r="BH31" s="12">
        <v>0</v>
      </c>
      <c r="BI31" s="39">
        <f t="shared" si="5"/>
        <v>112</v>
      </c>
      <c r="BJ31" s="12">
        <f t="shared" si="6"/>
        <v>172.5</v>
      </c>
    </row>
  </sheetData>
  <sheetProtection sheet="1" objects="1" scenarios="1"/>
  <sortState ref="A9:BN31">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66 AV9:AW65466 P9:Q65466 X9:Y65466 AF9:AG65466 AN9:AO65466">
    <cfRule type="cellIs" dxfId="7" priority="1" stopIfTrue="1" operator="greaterThanOrEqual">
      <formula>$BL$6</formula>
    </cfRule>
  </conditionalFormatting>
  <dataValidations count="9">
    <dataValidation type="whole" allowBlank="1" showInputMessage="1" showErrorMessage="1" sqref="O3:V3">
      <formula1>0</formula1>
      <formula2>99</formula2>
    </dataValidation>
    <dataValidation type="whole" operator="lessThanOrEqual" allowBlank="1" showInputMessage="1" showErrorMessage="1" sqref="BL5">
      <formula1>99</formula1>
    </dataValidation>
    <dataValidation type="whole" operator="lessThanOrEqual" allowBlank="1" showInputMessage="1" showErrorMessage="1" sqref="BL6">
      <formula1>400</formula1>
    </dataValidation>
    <dataValidation type="whole" allowBlank="1" showInputMessage="1" showErrorMessage="1" sqref="M1:N2 U1:V2 BA1:BB2 AS1:AT2 AK1:AL2 AC1:AD2 M8:N65466 AC8:AD65466 U8:V65466 AK8:AL65466 AS8:AT65466 BA8:BB65466">
      <formula1>0</formula1>
      <formula2>999</formula2>
    </dataValidation>
    <dataValidation type="decimal" allowBlank="1" showInputMessage="1" showErrorMessage="1" sqref="K1:L2 S1:T2 AY1:AZ2 AQ1:AR2 AI1:AJ2 AA1:AB2 K8:L65466 AA8:AB65466 S8:T65466 AI8:AJ65466 AQ8:AR65466 AY8:AZ65466">
      <formula1>0</formula1>
      <formula2>99</formula2>
    </dataValidation>
    <dataValidation type="decimal" allowBlank="1" showInputMessage="1" showErrorMessage="1" sqref="H1:I2 P1:Q2 AV1:AW2 AN1:AO2 AF1:AG2 X1:Y2 H8:I65466 X8:Y65466 P8:Q65466 AF8:AG65466 AN8:AO65466 AV8:AW65466">
      <formula1>0</formula1>
      <formula2>400</formula2>
    </dataValidation>
    <dataValidation operator="lessThanOrEqual" allowBlank="1" showInputMessage="1" showErrorMessage="1" sqref="BC9:BE31 AH8 AP8 AX8 J8:J31 J1:J2 R1:R2 AX1:AX2 AP1:AP2 AH1:AH2 Z1:Z2 BC1:BK8 BL1:BL4 BL7:BL8 Z8:Z31 R8:R31 BI9:BJ31"/>
    <dataValidation type="list" allowBlank="1" showInputMessage="1" showErrorMessage="1" sqref="BM1:BM2 BM9:BM65466">
      <formula1>"ja,nee"</formula1>
    </dataValidation>
    <dataValidation type="decimal" operator="lessThanOrEqual" allowBlank="1" showInputMessage="1" showErrorMessage="1" sqref="R32:R65466 BK9:BL31 J32:J65466 Z32:Z65466 AH9:AH65466 AP9:AP65466 AX9:AX65466 BC32:BL65466 BG9:BH31">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66242"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6243"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66244"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66245"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66246"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66247"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6248"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66249"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66250"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66251"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66252"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66253"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66254"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66255"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66256"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66257"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66258"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66259"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66260"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66261" r:id="rId24" name="Button 21">
              <controlPr defaultSize="0" print="0" autoFill="0" autoPict="0" macro="[0]!Verberg_Ex_Aequo_4">
                <anchor moveWithCells="1" sizeWithCells="1">
                  <from>
                    <xdr:col>30</xdr:col>
                    <xdr:colOff>0</xdr:colOff>
                    <xdr:row>7</xdr:row>
                    <xdr:rowOff>0</xdr:rowOff>
                  </from>
                  <to>
                    <xdr:col>35</xdr:col>
                    <xdr:colOff>209550</xdr:colOff>
                    <xdr:row>7</xdr:row>
                    <xdr:rowOff>314325</xdr:rowOff>
                  </to>
                </anchor>
              </controlPr>
            </control>
          </mc:Choice>
        </mc:AlternateContent>
        <mc:AlternateContent xmlns:mc="http://schemas.openxmlformats.org/markup-compatibility/2006">
          <mc:Choice Requires="x14">
            <control shapeId="266262"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66263"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66264"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66265"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66266"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2"/>
  <dimension ref="A1:BN29"/>
  <sheetViews>
    <sheetView workbookViewId="0">
      <pane xSplit="5" ySplit="8" topLeftCell="G9" activePane="bottomRight" state="frozen"/>
      <selection activeCell="C5" sqref="C5:E5"/>
      <selection pane="topRight" activeCell="C5" sqref="C5:E5"/>
      <selection pane="bottomLeft" activeCell="C5" sqref="C5:E5"/>
      <selection pane="bottomRight" activeCell="BN10" sqref="BN10"/>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18.7109375" style="6" customWidth="1"/>
    <col min="7" max="7" width="2.7109375" style="69" customWidth="1"/>
    <col min="8" max="8" width="5.7109375" style="69" customWidth="1"/>
    <col min="9" max="9" width="5.7109375" style="69" hidden="1" customWidth="1"/>
    <col min="10" max="10" width="5.7109375" style="70" hidden="1" customWidth="1"/>
    <col min="11" max="12" width="3.7109375" style="69" customWidth="1"/>
    <col min="13" max="13" width="3" style="69" customWidth="1"/>
    <col min="14" max="14" width="3.85546875" style="71" customWidth="1"/>
    <col min="15" max="15" width="2.7109375" style="72" customWidth="1"/>
    <col min="16" max="16" width="5.7109375" style="72" customWidth="1"/>
    <col min="17" max="17" width="5.7109375" style="72" hidden="1" customWidth="1"/>
    <col min="18" max="18" width="5.7109375" style="73" hidden="1" customWidth="1"/>
    <col min="19" max="20" width="3.7109375" style="72" customWidth="1"/>
    <col min="21" max="21" width="3" style="72" customWidth="1"/>
    <col min="22" max="22" width="3.85546875" style="74" customWidth="1"/>
    <col min="23" max="23" width="2.7109375" style="75" customWidth="1"/>
    <col min="24" max="24" width="5.7109375" style="75" customWidth="1"/>
    <col min="25" max="25" width="5.7109375" style="75" hidden="1" customWidth="1"/>
    <col min="26" max="26" width="5.7109375" style="76" hidden="1" customWidth="1"/>
    <col min="27" max="28" width="3.7109375" style="75" customWidth="1"/>
    <col min="29" max="29" width="3" style="75" customWidth="1"/>
    <col min="30" max="30" width="3.85546875" style="77" customWidth="1"/>
    <col min="31" max="31" width="2.7109375" style="72" hidden="1" customWidth="1"/>
    <col min="32" max="33" width="5.7109375" style="72" hidden="1" customWidth="1"/>
    <col min="34" max="34" width="5.7109375" style="73" hidden="1" customWidth="1"/>
    <col min="35" max="36" width="3.7109375" style="72" hidden="1" customWidth="1"/>
    <col min="37" max="37" width="3" style="72" hidden="1" customWidth="1"/>
    <col min="38" max="38" width="3.85546875" style="74" hidden="1" customWidth="1"/>
    <col min="39" max="39" width="2.7109375" style="75" hidden="1" customWidth="1"/>
    <col min="40" max="41" width="5.7109375" style="75" hidden="1" customWidth="1"/>
    <col min="42" max="42" width="5.7109375" style="76" hidden="1" customWidth="1"/>
    <col min="43" max="44" width="3.7109375" style="75" hidden="1" customWidth="1"/>
    <col min="45" max="45" width="3" style="75" hidden="1" customWidth="1"/>
    <col min="46" max="46" width="3.85546875" style="77" hidden="1" customWidth="1"/>
    <col min="47" max="47" width="2.7109375" style="72" hidden="1" customWidth="1"/>
    <col min="48" max="49" width="5.7109375" style="72" hidden="1" customWidth="1"/>
    <col min="50" max="50" width="5.7109375" style="73" hidden="1" customWidth="1"/>
    <col min="51" max="52" width="3.7109375" style="72" hidden="1" customWidth="1"/>
    <col min="53" max="53" width="3" style="72" hidden="1" customWidth="1"/>
    <col min="54" max="54" width="3.85546875" style="72"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
      <c r="A2" s="96"/>
      <c r="B2" s="96"/>
      <c r="C2" s="96">
        <v>1</v>
      </c>
      <c r="D2" s="96">
        <f>FLOOR((C2+3)/4,1)</f>
        <v>1</v>
      </c>
      <c r="E2" s="96"/>
      <c r="F2" s="96"/>
      <c r="G2" s="68"/>
      <c r="H2" s="68">
        <v>192</v>
      </c>
      <c r="I2" s="70">
        <v>190</v>
      </c>
      <c r="J2" s="70">
        <f>H2+I2</f>
        <v>382</v>
      </c>
      <c r="K2" s="70"/>
      <c r="L2" s="70"/>
      <c r="M2" s="70"/>
      <c r="N2" s="80">
        <v>1</v>
      </c>
      <c r="O2" s="73"/>
      <c r="P2" s="73">
        <v>193</v>
      </c>
      <c r="Q2" s="73">
        <v>193</v>
      </c>
      <c r="R2" s="73">
        <f>P2+Q2</f>
        <v>386</v>
      </c>
      <c r="S2" s="73"/>
      <c r="T2" s="73"/>
      <c r="U2" s="73"/>
      <c r="V2" s="81">
        <v>2</v>
      </c>
      <c r="W2" s="76"/>
      <c r="X2" s="76">
        <v>198</v>
      </c>
      <c r="Y2" s="76">
        <v>198</v>
      </c>
      <c r="Z2" s="76">
        <f>X2+Y2</f>
        <v>396</v>
      </c>
      <c r="AA2" s="76"/>
      <c r="AB2" s="76"/>
      <c r="AC2" s="76"/>
      <c r="AD2" s="82">
        <v>3</v>
      </c>
      <c r="AE2" s="73"/>
      <c r="AF2" s="73">
        <v>177</v>
      </c>
      <c r="AG2" s="73">
        <v>177</v>
      </c>
      <c r="AH2" s="73">
        <f>AF2+AG2</f>
        <v>354</v>
      </c>
      <c r="AI2" s="73"/>
      <c r="AJ2" s="73"/>
      <c r="AK2" s="73"/>
      <c r="AL2" s="81">
        <v>4</v>
      </c>
      <c r="AM2" s="76"/>
      <c r="AN2" s="76">
        <v>178</v>
      </c>
      <c r="AO2" s="76">
        <v>178</v>
      </c>
      <c r="AP2" s="76">
        <f>AN2+AO2</f>
        <v>356</v>
      </c>
      <c r="AQ2" s="76"/>
      <c r="AR2" s="76"/>
      <c r="AS2" s="76"/>
      <c r="AT2" s="82">
        <v>5</v>
      </c>
      <c r="AU2" s="73"/>
      <c r="AV2" s="73">
        <v>179</v>
      </c>
      <c r="AW2" s="73">
        <v>179</v>
      </c>
      <c r="AX2" s="73">
        <f>AV2+AW2</f>
        <v>358</v>
      </c>
      <c r="AY2" s="73"/>
      <c r="AZ2" s="73"/>
      <c r="BA2" s="73"/>
      <c r="BB2" s="73">
        <v>6</v>
      </c>
      <c r="BC2" s="12">
        <f>N2+V2+AD2+AL2+AT2+BB2</f>
        <v>21</v>
      </c>
      <c r="BD2" s="12">
        <f>J2+R2+Z2+AH2+AP2+AX2</f>
        <v>2232</v>
      </c>
      <c r="BE2" s="39">
        <f>IF($O$4&gt;0,(LARGE(($N2,$V2,$AD2,$AL2,$AT2,$BB2),1)),"0")</f>
        <v>6</v>
      </c>
      <c r="BF2" s="39">
        <f>IF($O$4&gt;0,(LARGE(($N2,$V2,$AD2,$AL2,$AT2,$BB2),2)),"0")</f>
        <v>5</v>
      </c>
      <c r="BG2" s="12">
        <v>354</v>
      </c>
      <c r="BH2" s="12">
        <v>354</v>
      </c>
      <c r="BI2" s="39">
        <f>BC2-BE2-BF2</f>
        <v>10</v>
      </c>
      <c r="BJ2" s="12">
        <f>BD2-BG2-BH2</f>
        <v>1524</v>
      </c>
      <c r="BK2" s="12"/>
      <c r="BL2" s="12"/>
      <c r="BN2" s="12"/>
    </row>
    <row r="3" spans="1:66" x14ac:dyDescent="0.2">
      <c r="A3" s="116" t="s">
        <v>9</v>
      </c>
      <c r="B3" s="118"/>
      <c r="C3" s="138" t="str">
        <f>Instellingen!B3</f>
        <v>Regio</v>
      </c>
      <c r="D3" s="139"/>
      <c r="E3" s="140"/>
      <c r="F3" s="116" t="s">
        <v>43</v>
      </c>
      <c r="G3" s="117"/>
      <c r="H3" s="117"/>
      <c r="I3" s="117"/>
      <c r="J3" s="117"/>
      <c r="K3" s="117"/>
      <c r="L3" s="117"/>
      <c r="M3" s="117"/>
      <c r="N3" s="118"/>
      <c r="O3" s="141">
        <v>3</v>
      </c>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
      <c r="A4" s="116" t="s">
        <v>10</v>
      </c>
      <c r="B4" s="118"/>
      <c r="C4" s="153" t="s">
        <v>28</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v>2</v>
      </c>
      <c r="BM5" s="147"/>
      <c r="BN5" s="148"/>
    </row>
    <row r="6" spans="1:66" ht="12.75" customHeight="1" x14ac:dyDescent="0.2">
      <c r="A6" s="119"/>
      <c r="B6" s="119"/>
      <c r="C6" s="119"/>
      <c r="D6" s="119"/>
      <c r="E6" s="120"/>
      <c r="F6" s="67" t="s">
        <v>14</v>
      </c>
      <c r="G6" s="123" t="str">
        <f>Instellingen!B36</f>
        <v>Brummen</v>
      </c>
      <c r="H6" s="124"/>
      <c r="I6" s="124"/>
      <c r="J6" s="124"/>
      <c r="K6" s="124"/>
      <c r="L6" s="124"/>
      <c r="M6" s="124"/>
      <c r="N6" s="125"/>
      <c r="O6" s="126" t="str">
        <f>Instellingen!B37</f>
        <v>Vorden</v>
      </c>
      <c r="P6" s="127"/>
      <c r="Q6" s="127"/>
      <c r="R6" s="127"/>
      <c r="S6" s="127"/>
      <c r="T6" s="127"/>
      <c r="U6" s="127"/>
      <c r="V6" s="128"/>
      <c r="W6" s="129" t="str">
        <f>Instellingen!B38</f>
        <v>Gorssel</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3" t="s">
        <v>35</v>
      </c>
      <c r="BJ6" s="95"/>
      <c r="BK6" s="94"/>
      <c r="BL6" s="34">
        <v>180</v>
      </c>
      <c r="BM6" s="147"/>
      <c r="BN6" s="148"/>
    </row>
    <row r="7" spans="1:66" ht="12.75" customHeight="1" x14ac:dyDescent="0.2">
      <c r="A7" s="121"/>
      <c r="B7" s="121"/>
      <c r="C7" s="121"/>
      <c r="D7" s="121"/>
      <c r="E7" s="122"/>
      <c r="F7" s="67" t="s">
        <v>15</v>
      </c>
      <c r="G7" s="132" t="str">
        <f>Instellingen!C36</f>
        <v>4-6 november 2022</v>
      </c>
      <c r="H7" s="133"/>
      <c r="I7" s="133"/>
      <c r="J7" s="133"/>
      <c r="K7" s="133"/>
      <c r="L7" s="133"/>
      <c r="M7" s="133"/>
      <c r="N7" s="134"/>
      <c r="O7" s="126" t="str">
        <f>Instellingen!C37</f>
        <v>9-11 december 2022</v>
      </c>
      <c r="P7" s="127"/>
      <c r="Q7" s="127"/>
      <c r="R7" s="127"/>
      <c r="S7" s="127"/>
      <c r="T7" s="127"/>
      <c r="U7" s="127"/>
      <c r="V7" s="128"/>
      <c r="W7" s="129" t="str">
        <f>Instellingen!C38</f>
        <v>16-18 december 2022</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8" t="s">
        <v>71</v>
      </c>
      <c r="BD7" s="5" t="s">
        <v>71</v>
      </c>
      <c r="BE7" s="11" t="s">
        <v>69</v>
      </c>
      <c r="BF7" s="11" t="s">
        <v>69</v>
      </c>
      <c r="BG7" s="11" t="s">
        <v>69</v>
      </c>
      <c r="BH7" s="11" t="s">
        <v>69</v>
      </c>
      <c r="BI7" s="38" t="s">
        <v>70</v>
      </c>
      <c r="BJ7" s="36" t="s">
        <v>70</v>
      </c>
      <c r="BK7" s="13"/>
      <c r="BL7" s="5"/>
      <c r="BM7" s="150"/>
      <c r="BN7" s="151"/>
    </row>
    <row r="8" spans="1:66" ht="25.5" customHeight="1" x14ac:dyDescent="0.2">
      <c r="A8" s="2" t="s">
        <v>19</v>
      </c>
      <c r="B8" s="2" t="s">
        <v>7</v>
      </c>
      <c r="C8" s="2" t="s">
        <v>0</v>
      </c>
      <c r="D8" s="2" t="s">
        <v>1</v>
      </c>
      <c r="E8" s="2" t="s">
        <v>101</v>
      </c>
      <c r="F8" s="67" t="s">
        <v>3</v>
      </c>
      <c r="G8" s="8" t="s">
        <v>96</v>
      </c>
      <c r="H8" s="8" t="s">
        <v>38</v>
      </c>
      <c r="I8" s="8" t="s">
        <v>36</v>
      </c>
      <c r="J8" s="8" t="s">
        <v>37</v>
      </c>
      <c r="K8" s="8" t="s">
        <v>73</v>
      </c>
      <c r="L8" s="8" t="s">
        <v>74</v>
      </c>
      <c r="M8" s="2" t="s">
        <v>5</v>
      </c>
      <c r="N8" s="67" t="s">
        <v>16</v>
      </c>
      <c r="O8" s="8" t="s">
        <v>96</v>
      </c>
      <c r="P8" s="8" t="s">
        <v>38</v>
      </c>
      <c r="Q8" s="8" t="s">
        <v>36</v>
      </c>
      <c r="R8" s="8" t="s">
        <v>39</v>
      </c>
      <c r="S8" s="8" t="s">
        <v>73</v>
      </c>
      <c r="T8" s="8" t="s">
        <v>74</v>
      </c>
      <c r="U8" s="2" t="s">
        <v>5</v>
      </c>
      <c r="V8" s="67" t="s">
        <v>16</v>
      </c>
      <c r="W8" s="8" t="s">
        <v>96</v>
      </c>
      <c r="X8" s="8" t="s">
        <v>38</v>
      </c>
      <c r="Y8" s="8" t="s">
        <v>40</v>
      </c>
      <c r="Z8" s="8" t="s">
        <v>39</v>
      </c>
      <c r="AA8" s="8" t="s">
        <v>73</v>
      </c>
      <c r="AB8" s="8" t="s">
        <v>74</v>
      </c>
      <c r="AC8" s="2" t="s">
        <v>5</v>
      </c>
      <c r="AD8" s="67" t="s">
        <v>16</v>
      </c>
      <c r="AE8" s="8" t="s">
        <v>96</v>
      </c>
      <c r="AF8" s="8" t="s">
        <v>38</v>
      </c>
      <c r="AG8" s="8" t="s">
        <v>36</v>
      </c>
      <c r="AH8" s="8" t="s">
        <v>39</v>
      </c>
      <c r="AI8" s="8" t="s">
        <v>73</v>
      </c>
      <c r="AJ8" s="8" t="s">
        <v>74</v>
      </c>
      <c r="AK8" s="2" t="s">
        <v>5</v>
      </c>
      <c r="AL8" s="67" t="s">
        <v>16</v>
      </c>
      <c r="AM8" s="8" t="s">
        <v>96</v>
      </c>
      <c r="AN8" s="8" t="s">
        <v>38</v>
      </c>
      <c r="AO8" s="8" t="s">
        <v>36</v>
      </c>
      <c r="AP8" s="8" t="s">
        <v>39</v>
      </c>
      <c r="AQ8" s="8" t="s">
        <v>73</v>
      </c>
      <c r="AR8" s="8" t="s">
        <v>74</v>
      </c>
      <c r="AS8" s="2" t="s">
        <v>5</v>
      </c>
      <c r="AT8" s="67" t="s">
        <v>16</v>
      </c>
      <c r="AU8" s="8" t="s">
        <v>96</v>
      </c>
      <c r="AV8" s="8" t="s">
        <v>38</v>
      </c>
      <c r="AW8" s="8" t="s">
        <v>36</v>
      </c>
      <c r="AX8" s="8" t="s">
        <v>39</v>
      </c>
      <c r="AY8" s="8" t="s">
        <v>73</v>
      </c>
      <c r="AZ8" s="8" t="s">
        <v>74</v>
      </c>
      <c r="BA8" s="2" t="s">
        <v>5</v>
      </c>
      <c r="BB8" s="2" t="s">
        <v>16</v>
      </c>
      <c r="BC8" s="79" t="s">
        <v>23</v>
      </c>
      <c r="BD8" s="35" t="s">
        <v>4</v>
      </c>
      <c r="BE8" s="37" t="s">
        <v>23</v>
      </c>
      <c r="BF8" s="37" t="s">
        <v>23</v>
      </c>
      <c r="BG8" s="35" t="s">
        <v>4</v>
      </c>
      <c r="BH8" s="35" t="s">
        <v>4</v>
      </c>
      <c r="BI8" s="35" t="s">
        <v>23</v>
      </c>
      <c r="BJ8" s="35" t="s">
        <v>4</v>
      </c>
      <c r="BK8" s="35" t="s">
        <v>17</v>
      </c>
      <c r="BL8" s="35" t="s">
        <v>18</v>
      </c>
      <c r="BM8" s="8" t="s">
        <v>98</v>
      </c>
      <c r="BN8" s="2" t="s">
        <v>6</v>
      </c>
    </row>
    <row r="9" spans="1:66" x14ac:dyDescent="0.2">
      <c r="A9" s="6">
        <v>1</v>
      </c>
      <c r="B9" s="6" t="s">
        <v>263</v>
      </c>
      <c r="C9" s="6" t="s">
        <v>303</v>
      </c>
      <c r="D9" s="6" t="s">
        <v>264</v>
      </c>
      <c r="E9" s="6" t="s">
        <v>28</v>
      </c>
      <c r="F9" s="6" t="s">
        <v>132</v>
      </c>
      <c r="H9" s="69">
        <v>220</v>
      </c>
      <c r="I9" s="69">
        <v>0</v>
      </c>
      <c r="J9" s="70">
        <f t="shared" ref="J9:J29" si="0">H9+I9</f>
        <v>220</v>
      </c>
      <c r="K9" s="69">
        <v>7</v>
      </c>
      <c r="L9" s="69">
        <v>8</v>
      </c>
      <c r="M9" s="69">
        <v>1</v>
      </c>
      <c r="N9" s="71">
        <v>1</v>
      </c>
      <c r="P9" s="72">
        <v>211</v>
      </c>
      <c r="Q9" s="72">
        <v>0</v>
      </c>
      <c r="R9" s="73">
        <f t="shared" ref="R9:R29" si="1">P9+Q9</f>
        <v>211</v>
      </c>
      <c r="S9" s="72">
        <v>7</v>
      </c>
      <c r="T9" s="72">
        <v>7</v>
      </c>
      <c r="U9" s="72">
        <v>1</v>
      </c>
      <c r="V9" s="74">
        <v>1</v>
      </c>
      <c r="X9" s="75">
        <v>185</v>
      </c>
      <c r="Y9" s="75">
        <v>0</v>
      </c>
      <c r="Z9" s="76">
        <f t="shared" ref="Z9:Z29" si="2">X9+Y9</f>
        <v>185</v>
      </c>
      <c r="AA9" s="75">
        <v>6.5</v>
      </c>
      <c r="AB9" s="75">
        <v>6.5</v>
      </c>
      <c r="AC9" s="75">
        <v>1</v>
      </c>
      <c r="AD9" s="77">
        <v>1</v>
      </c>
      <c r="BC9" s="12">
        <f t="shared" ref="BC9:BC29" si="3">N9+V9+AD9+AL9+AT9+BB9</f>
        <v>3</v>
      </c>
      <c r="BD9" s="12">
        <f t="shared" ref="BD9:BD29" si="4">J9+R9+Z9+AH9+AP9+AX9</f>
        <v>616</v>
      </c>
      <c r="BE9" s="39">
        <f>IF($O$4&gt;0,(LARGE(($N9,$V9,$AD9,$AL9,$AT9,$BB9),1)),"0")</f>
        <v>1</v>
      </c>
      <c r="BF9"/>
      <c r="BG9" s="12">
        <v>185</v>
      </c>
      <c r="BH9" s="12">
        <v>0</v>
      </c>
      <c r="BI9" s="39">
        <f t="shared" ref="BI9:BI29" si="5">BC9-BE9-BF9</f>
        <v>2</v>
      </c>
      <c r="BJ9" s="12">
        <f t="shared" ref="BJ9:BJ29" si="6">BD9-BG9-BH9</f>
        <v>431</v>
      </c>
      <c r="BK9" s="6">
        <v>1</v>
      </c>
      <c r="BN9" s="111" t="s">
        <v>451</v>
      </c>
    </row>
    <row r="10" spans="1:66" x14ac:dyDescent="0.2">
      <c r="A10" s="6">
        <v>2</v>
      </c>
      <c r="B10" s="6" t="s">
        <v>274</v>
      </c>
      <c r="C10" s="6" t="s">
        <v>369</v>
      </c>
      <c r="D10" s="6" t="s">
        <v>435</v>
      </c>
      <c r="E10" s="6" t="s">
        <v>28</v>
      </c>
      <c r="F10" s="6" t="s">
        <v>180</v>
      </c>
      <c r="H10" s="69">
        <v>189.5</v>
      </c>
      <c r="I10" s="69">
        <v>0</v>
      </c>
      <c r="J10" s="70">
        <f t="shared" si="0"/>
        <v>189.5</v>
      </c>
      <c r="K10" s="69">
        <v>6</v>
      </c>
      <c r="L10" s="69">
        <v>7</v>
      </c>
      <c r="M10" s="69">
        <v>7</v>
      </c>
      <c r="N10" s="71">
        <v>7</v>
      </c>
      <c r="P10" s="72">
        <v>203</v>
      </c>
      <c r="Q10" s="72">
        <v>0</v>
      </c>
      <c r="R10" s="73">
        <f t="shared" si="1"/>
        <v>203</v>
      </c>
      <c r="S10" s="72">
        <v>6.5</v>
      </c>
      <c r="T10" s="72">
        <v>7</v>
      </c>
      <c r="U10" s="72">
        <v>2</v>
      </c>
      <c r="V10" s="74">
        <v>2</v>
      </c>
      <c r="X10" s="75">
        <v>183</v>
      </c>
      <c r="Y10" s="75">
        <v>0</v>
      </c>
      <c r="Z10" s="76">
        <f t="shared" si="2"/>
        <v>183</v>
      </c>
      <c r="AA10" s="75">
        <v>6.5</v>
      </c>
      <c r="AB10" s="75">
        <v>6.5</v>
      </c>
      <c r="AC10" s="75">
        <v>2</v>
      </c>
      <c r="AD10" s="77">
        <v>2</v>
      </c>
      <c r="BC10" s="12">
        <f t="shared" si="3"/>
        <v>11</v>
      </c>
      <c r="BD10" s="12">
        <f t="shared" si="4"/>
        <v>575.5</v>
      </c>
      <c r="BE10" s="39">
        <f>IF($O$4&gt;0,(LARGE(($N10,$V10,$AD10,$AL10,$AT10,$BB10),1)),"0")</f>
        <v>7</v>
      </c>
      <c r="BF10"/>
      <c r="BG10" s="12">
        <v>189.5</v>
      </c>
      <c r="BH10" s="12">
        <v>0</v>
      </c>
      <c r="BI10" s="39">
        <f t="shared" si="5"/>
        <v>4</v>
      </c>
      <c r="BJ10" s="12">
        <f t="shared" si="6"/>
        <v>386</v>
      </c>
      <c r="BK10" s="6">
        <v>2</v>
      </c>
      <c r="BN10" s="111" t="s">
        <v>450</v>
      </c>
    </row>
    <row r="11" spans="1:66" x14ac:dyDescent="0.2">
      <c r="A11" s="6">
        <v>3</v>
      </c>
      <c r="B11" s="6" t="s">
        <v>267</v>
      </c>
      <c r="C11" s="6" t="s">
        <v>365</v>
      </c>
      <c r="D11" s="6" t="s">
        <v>268</v>
      </c>
      <c r="E11" s="6" t="s">
        <v>28</v>
      </c>
      <c r="F11" s="6" t="s">
        <v>132</v>
      </c>
      <c r="H11" s="69">
        <v>194</v>
      </c>
      <c r="I11" s="69">
        <v>0</v>
      </c>
      <c r="J11" s="70">
        <f t="shared" si="0"/>
        <v>194</v>
      </c>
      <c r="K11" s="69">
        <v>6.5</v>
      </c>
      <c r="L11" s="69">
        <v>6.5</v>
      </c>
      <c r="M11" s="69">
        <v>3</v>
      </c>
      <c r="N11" s="71">
        <v>3</v>
      </c>
      <c r="P11" s="72">
        <v>191.5</v>
      </c>
      <c r="Q11" s="72">
        <v>0</v>
      </c>
      <c r="R11" s="73">
        <f t="shared" si="1"/>
        <v>191.5</v>
      </c>
      <c r="S11" s="72">
        <v>6.5</v>
      </c>
      <c r="T11" s="72">
        <v>6.5</v>
      </c>
      <c r="U11" s="72">
        <v>3</v>
      </c>
      <c r="V11" s="74">
        <v>3</v>
      </c>
      <c r="X11" s="75">
        <v>173</v>
      </c>
      <c r="Y11" s="75">
        <v>0</v>
      </c>
      <c r="Z11" s="76">
        <f t="shared" si="2"/>
        <v>173</v>
      </c>
      <c r="AA11" s="75">
        <v>6</v>
      </c>
      <c r="AB11" s="75">
        <v>6</v>
      </c>
      <c r="AC11" s="75">
        <v>8</v>
      </c>
      <c r="AD11" s="77">
        <v>8</v>
      </c>
      <c r="BC11" s="12">
        <f t="shared" si="3"/>
        <v>14</v>
      </c>
      <c r="BD11" s="12">
        <f t="shared" si="4"/>
        <v>558.5</v>
      </c>
      <c r="BE11" s="39">
        <f>IF($O$4&gt;0,(LARGE(($N11,$V11,$AD11,$AL11,$AT11,$BB11),1)),"0")</f>
        <v>8</v>
      </c>
      <c r="BF11"/>
      <c r="BG11" s="12">
        <v>173</v>
      </c>
      <c r="BH11" s="12">
        <v>0</v>
      </c>
      <c r="BI11" s="39">
        <f t="shared" si="5"/>
        <v>6</v>
      </c>
      <c r="BJ11" s="12">
        <f t="shared" si="6"/>
        <v>385.5</v>
      </c>
      <c r="BK11" s="6">
        <v>3</v>
      </c>
    </row>
    <row r="12" spans="1:66" x14ac:dyDescent="0.2">
      <c r="A12" s="6">
        <v>4</v>
      </c>
      <c r="B12" s="6" t="s">
        <v>272</v>
      </c>
      <c r="C12" s="6" t="s">
        <v>368</v>
      </c>
      <c r="D12" s="6" t="s">
        <v>273</v>
      </c>
      <c r="E12" s="6" t="s">
        <v>28</v>
      </c>
      <c r="F12" s="6" t="s">
        <v>123</v>
      </c>
      <c r="H12" s="69">
        <v>190</v>
      </c>
      <c r="I12" s="69">
        <v>0</v>
      </c>
      <c r="J12" s="70">
        <f t="shared" si="0"/>
        <v>190</v>
      </c>
      <c r="K12" s="69">
        <v>6</v>
      </c>
      <c r="L12" s="69">
        <v>6</v>
      </c>
      <c r="M12" s="69">
        <v>6</v>
      </c>
      <c r="N12" s="71">
        <v>6</v>
      </c>
      <c r="P12" s="72">
        <v>189.5</v>
      </c>
      <c r="Q12" s="72">
        <v>0</v>
      </c>
      <c r="R12" s="73">
        <f t="shared" si="1"/>
        <v>189.5</v>
      </c>
      <c r="S12" s="72">
        <v>6.5</v>
      </c>
      <c r="T12" s="72">
        <v>6.5</v>
      </c>
      <c r="U12" s="72">
        <v>5</v>
      </c>
      <c r="V12" s="74">
        <v>5</v>
      </c>
      <c r="X12" s="75">
        <v>180.5</v>
      </c>
      <c r="Y12" s="75">
        <v>0</v>
      </c>
      <c r="Z12" s="76">
        <f t="shared" si="2"/>
        <v>180.5</v>
      </c>
      <c r="AA12" s="75">
        <v>6</v>
      </c>
      <c r="AB12" s="75">
        <v>6</v>
      </c>
      <c r="AC12" s="75">
        <v>3</v>
      </c>
      <c r="AD12" s="77">
        <v>3</v>
      </c>
      <c r="BC12" s="12">
        <f t="shared" si="3"/>
        <v>14</v>
      </c>
      <c r="BD12" s="12">
        <f t="shared" si="4"/>
        <v>560</v>
      </c>
      <c r="BE12" s="39">
        <f>IF($O$4&gt;0,(LARGE(($N12,$V12,$AD12,$AL12,$AT12,$BB12),1)),"0")</f>
        <v>6</v>
      </c>
      <c r="BF12"/>
      <c r="BG12" s="12">
        <v>190</v>
      </c>
      <c r="BH12" s="12">
        <v>0</v>
      </c>
      <c r="BI12" s="39">
        <f t="shared" si="5"/>
        <v>8</v>
      </c>
      <c r="BJ12" s="12">
        <f t="shared" si="6"/>
        <v>370</v>
      </c>
      <c r="BL12" s="6">
        <v>1</v>
      </c>
    </row>
    <row r="13" spans="1:66" x14ac:dyDescent="0.2">
      <c r="A13" s="6">
        <v>5</v>
      </c>
      <c r="B13" s="6" t="s">
        <v>269</v>
      </c>
      <c r="C13" s="6" t="s">
        <v>366</v>
      </c>
      <c r="D13" s="6" t="s">
        <v>196</v>
      </c>
      <c r="E13" s="6" t="s">
        <v>28</v>
      </c>
      <c r="F13" s="6" t="s">
        <v>132</v>
      </c>
      <c r="H13" s="69">
        <v>193</v>
      </c>
      <c r="I13" s="69">
        <v>0</v>
      </c>
      <c r="J13" s="70">
        <f t="shared" si="0"/>
        <v>193</v>
      </c>
      <c r="K13" s="69">
        <v>6.5</v>
      </c>
      <c r="L13" s="69">
        <v>7</v>
      </c>
      <c r="M13" s="69">
        <v>4</v>
      </c>
      <c r="N13" s="71">
        <v>4</v>
      </c>
      <c r="P13" s="72">
        <v>180.5</v>
      </c>
      <c r="Q13" s="72">
        <v>0</v>
      </c>
      <c r="R13" s="73">
        <f t="shared" si="1"/>
        <v>180.5</v>
      </c>
      <c r="S13" s="72">
        <v>6</v>
      </c>
      <c r="T13" s="72">
        <v>6.5</v>
      </c>
      <c r="U13" s="72">
        <v>11</v>
      </c>
      <c r="V13" s="74">
        <v>11</v>
      </c>
      <c r="X13" s="75">
        <v>179.5</v>
      </c>
      <c r="Y13" s="75">
        <v>0</v>
      </c>
      <c r="Z13" s="76">
        <f t="shared" si="2"/>
        <v>179.5</v>
      </c>
      <c r="AA13" s="75">
        <v>6.5</v>
      </c>
      <c r="AB13" s="75">
        <v>6.5</v>
      </c>
      <c r="AC13" s="75">
        <v>4</v>
      </c>
      <c r="AD13" s="77">
        <v>4</v>
      </c>
      <c r="BC13" s="12">
        <f t="shared" si="3"/>
        <v>19</v>
      </c>
      <c r="BD13" s="12">
        <f t="shared" si="4"/>
        <v>553</v>
      </c>
      <c r="BE13" s="39">
        <f>IF($O$4&gt;0,(LARGE(($N13,$V13,$AD13,$AL13,$AT13,$BB13),1)),"0")</f>
        <v>11</v>
      </c>
      <c r="BF13"/>
      <c r="BG13" s="12">
        <v>180.5</v>
      </c>
      <c r="BH13" s="12">
        <v>0</v>
      </c>
      <c r="BI13" s="39">
        <f t="shared" si="5"/>
        <v>8</v>
      </c>
      <c r="BJ13" s="12">
        <f t="shared" si="6"/>
        <v>372.5</v>
      </c>
      <c r="BL13" s="6">
        <v>2</v>
      </c>
    </row>
    <row r="14" spans="1:66" x14ac:dyDescent="0.2">
      <c r="A14" s="6">
        <v>6</v>
      </c>
      <c r="B14" s="6" t="s">
        <v>265</v>
      </c>
      <c r="C14" s="6" t="s">
        <v>364</v>
      </c>
      <c r="D14" s="6" t="s">
        <v>266</v>
      </c>
      <c r="E14" s="6" t="s">
        <v>28</v>
      </c>
      <c r="F14" s="6" t="s">
        <v>167</v>
      </c>
      <c r="H14" s="69">
        <v>202</v>
      </c>
      <c r="I14" s="69">
        <v>0</v>
      </c>
      <c r="J14" s="70">
        <f t="shared" si="0"/>
        <v>202</v>
      </c>
      <c r="K14" s="69">
        <v>6.5</v>
      </c>
      <c r="L14" s="69">
        <v>7</v>
      </c>
      <c r="M14" s="69">
        <v>2</v>
      </c>
      <c r="N14" s="71">
        <v>2</v>
      </c>
      <c r="P14" s="72">
        <v>186</v>
      </c>
      <c r="Q14" s="72">
        <v>0</v>
      </c>
      <c r="R14" s="73">
        <f t="shared" si="1"/>
        <v>186</v>
      </c>
      <c r="S14" s="72">
        <v>5.5</v>
      </c>
      <c r="T14" s="72">
        <v>6</v>
      </c>
      <c r="U14" s="72">
        <v>8</v>
      </c>
      <c r="V14" s="74">
        <v>8</v>
      </c>
      <c r="X14" s="75">
        <v>178.5</v>
      </c>
      <c r="Y14" s="75">
        <v>0</v>
      </c>
      <c r="Z14" s="76">
        <f t="shared" si="2"/>
        <v>178.5</v>
      </c>
      <c r="AA14" s="75">
        <v>6</v>
      </c>
      <c r="AB14" s="75">
        <v>6</v>
      </c>
      <c r="AC14" s="75">
        <v>6</v>
      </c>
      <c r="AD14" s="77">
        <v>6</v>
      </c>
      <c r="BC14" s="12">
        <f t="shared" si="3"/>
        <v>16</v>
      </c>
      <c r="BD14" s="12">
        <f t="shared" si="4"/>
        <v>566.5</v>
      </c>
      <c r="BE14" s="39">
        <f>IF($O$4&gt;0,(LARGE(($N14,$V14,$AD14,$AL14,$AT14,$BB14),1)),"0")</f>
        <v>8</v>
      </c>
      <c r="BF14"/>
      <c r="BG14" s="12">
        <v>186</v>
      </c>
      <c r="BH14" s="12">
        <v>0</v>
      </c>
      <c r="BI14" s="39">
        <f t="shared" si="5"/>
        <v>8</v>
      </c>
      <c r="BJ14" s="12">
        <f t="shared" si="6"/>
        <v>380.5</v>
      </c>
    </row>
    <row r="15" spans="1:66" x14ac:dyDescent="0.2">
      <c r="A15" s="6">
        <v>7</v>
      </c>
      <c r="B15" s="6" t="s">
        <v>270</v>
      </c>
      <c r="C15" s="6" t="s">
        <v>367</v>
      </c>
      <c r="D15" s="6" t="s">
        <v>271</v>
      </c>
      <c r="E15" s="6" t="s">
        <v>28</v>
      </c>
      <c r="F15" s="6" t="s">
        <v>162</v>
      </c>
      <c r="H15" s="69">
        <v>192.5</v>
      </c>
      <c r="I15" s="69">
        <v>0</v>
      </c>
      <c r="J15" s="70">
        <f t="shared" si="0"/>
        <v>192.5</v>
      </c>
      <c r="K15" s="69">
        <v>6</v>
      </c>
      <c r="L15" s="69">
        <v>7</v>
      </c>
      <c r="M15" s="69">
        <v>5</v>
      </c>
      <c r="N15" s="71">
        <v>5</v>
      </c>
      <c r="P15" s="72">
        <v>191</v>
      </c>
      <c r="Q15" s="72">
        <v>0</v>
      </c>
      <c r="R15" s="73">
        <f t="shared" si="1"/>
        <v>191</v>
      </c>
      <c r="S15" s="72">
        <v>6.5</v>
      </c>
      <c r="T15" s="72">
        <v>6.5</v>
      </c>
      <c r="U15" s="72">
        <v>4</v>
      </c>
      <c r="V15" s="74">
        <v>4</v>
      </c>
      <c r="X15" s="75">
        <v>173</v>
      </c>
      <c r="Y15" s="75">
        <v>0</v>
      </c>
      <c r="Z15" s="76">
        <f t="shared" si="2"/>
        <v>173</v>
      </c>
      <c r="AA15" s="75">
        <v>5.5</v>
      </c>
      <c r="AB15" s="75">
        <v>6</v>
      </c>
      <c r="AC15" s="75">
        <v>9</v>
      </c>
      <c r="AD15" s="77">
        <v>9</v>
      </c>
      <c r="BC15" s="12">
        <f t="shared" si="3"/>
        <v>18</v>
      </c>
      <c r="BD15" s="12">
        <f t="shared" si="4"/>
        <v>556.5</v>
      </c>
      <c r="BE15" s="39">
        <f>IF($O$4&gt;0,(LARGE(($N15,$V15,$AD15,$AL15,$AT15,$BB15),1)),"0")</f>
        <v>9</v>
      </c>
      <c r="BF15"/>
      <c r="BG15" s="12">
        <v>173</v>
      </c>
      <c r="BH15" s="12">
        <v>0</v>
      </c>
      <c r="BI15" s="39">
        <f t="shared" si="5"/>
        <v>9</v>
      </c>
      <c r="BJ15" s="12">
        <f t="shared" si="6"/>
        <v>383.5</v>
      </c>
    </row>
    <row r="16" spans="1:66" x14ac:dyDescent="0.2">
      <c r="A16" s="6">
        <v>8</v>
      </c>
      <c r="B16" s="6" t="s">
        <v>281</v>
      </c>
      <c r="C16" s="6" t="s">
        <v>373</v>
      </c>
      <c r="D16" s="6" t="s">
        <v>282</v>
      </c>
      <c r="E16" s="6" t="s">
        <v>28</v>
      </c>
      <c r="F16" s="6" t="s">
        <v>132</v>
      </c>
      <c r="H16" s="69">
        <v>181.5</v>
      </c>
      <c r="I16" s="69">
        <v>0</v>
      </c>
      <c r="J16" s="70">
        <f t="shared" si="0"/>
        <v>181.5</v>
      </c>
      <c r="K16" s="69">
        <v>6</v>
      </c>
      <c r="L16" s="69">
        <v>6.5</v>
      </c>
      <c r="M16" s="69">
        <v>11</v>
      </c>
      <c r="N16" s="71">
        <v>11</v>
      </c>
      <c r="P16" s="72">
        <v>186</v>
      </c>
      <c r="Q16" s="72">
        <v>0</v>
      </c>
      <c r="R16" s="73">
        <f t="shared" si="1"/>
        <v>186</v>
      </c>
      <c r="S16" s="72">
        <v>6</v>
      </c>
      <c r="T16" s="72">
        <v>6.5</v>
      </c>
      <c r="U16" s="72">
        <v>7</v>
      </c>
      <c r="V16" s="74">
        <v>7</v>
      </c>
      <c r="X16" s="75">
        <v>171.5</v>
      </c>
      <c r="Y16" s="75">
        <v>0</v>
      </c>
      <c r="Z16" s="76">
        <f t="shared" si="2"/>
        <v>171.5</v>
      </c>
      <c r="AA16" s="75">
        <v>6</v>
      </c>
      <c r="AB16" s="75">
        <v>6</v>
      </c>
      <c r="AC16" s="75">
        <v>10</v>
      </c>
      <c r="AD16" s="77">
        <v>10</v>
      </c>
      <c r="BC16" s="12">
        <f t="shared" si="3"/>
        <v>28</v>
      </c>
      <c r="BD16" s="12">
        <f t="shared" si="4"/>
        <v>539</v>
      </c>
      <c r="BE16" s="39">
        <f>IF($O$4&gt;0,(LARGE(($N16,$V16,$AD16,$AL16,$AT16,$BB16),1)),"0")</f>
        <v>11</v>
      </c>
      <c r="BF16"/>
      <c r="BG16" s="12">
        <v>181.5</v>
      </c>
      <c r="BH16" s="12">
        <v>0</v>
      </c>
      <c r="BI16" s="39">
        <f t="shared" si="5"/>
        <v>17</v>
      </c>
      <c r="BJ16" s="12">
        <f t="shared" si="6"/>
        <v>357.5</v>
      </c>
    </row>
    <row r="17" spans="1:62" x14ac:dyDescent="0.2">
      <c r="A17" s="6">
        <v>9</v>
      </c>
      <c r="B17" s="6" t="s">
        <v>275</v>
      </c>
      <c r="C17" s="6" t="s">
        <v>370</v>
      </c>
      <c r="D17" s="6" t="s">
        <v>276</v>
      </c>
      <c r="E17" s="6" t="s">
        <v>28</v>
      </c>
      <c r="F17" s="6" t="s">
        <v>132</v>
      </c>
      <c r="H17" s="69">
        <v>189</v>
      </c>
      <c r="I17" s="69">
        <v>0</v>
      </c>
      <c r="J17" s="70">
        <f t="shared" si="0"/>
        <v>189</v>
      </c>
      <c r="K17" s="69">
        <v>6.5</v>
      </c>
      <c r="L17" s="69">
        <v>7</v>
      </c>
      <c r="M17" s="69">
        <v>8</v>
      </c>
      <c r="N17" s="71">
        <v>8</v>
      </c>
      <c r="P17" s="72">
        <v>185</v>
      </c>
      <c r="Q17" s="72">
        <v>0</v>
      </c>
      <c r="R17" s="73">
        <f t="shared" si="1"/>
        <v>185</v>
      </c>
      <c r="S17" s="72">
        <v>6</v>
      </c>
      <c r="T17" s="72">
        <v>6.5</v>
      </c>
      <c r="U17" s="72">
        <v>10</v>
      </c>
      <c r="V17" s="74">
        <v>10</v>
      </c>
      <c r="Z17" s="76">
        <f t="shared" si="2"/>
        <v>0</v>
      </c>
      <c r="AD17" s="77">
        <v>99</v>
      </c>
      <c r="BC17" s="12">
        <f t="shared" si="3"/>
        <v>117</v>
      </c>
      <c r="BD17" s="12">
        <f t="shared" si="4"/>
        <v>374</v>
      </c>
      <c r="BE17" s="39">
        <f>IF($O$4&gt;0,(LARGE(($N17,$V17,$AD17,$AL17,$AT17,$BB17),1)),"0")</f>
        <v>99</v>
      </c>
      <c r="BF17"/>
      <c r="BG17" s="12">
        <v>0</v>
      </c>
      <c r="BH17" s="12">
        <v>0</v>
      </c>
      <c r="BI17" s="39">
        <f t="shared" si="5"/>
        <v>18</v>
      </c>
      <c r="BJ17" s="12">
        <f t="shared" si="6"/>
        <v>374</v>
      </c>
    </row>
    <row r="18" spans="1:62" x14ac:dyDescent="0.2">
      <c r="A18" s="6">
        <v>10</v>
      </c>
      <c r="B18" s="6" t="s">
        <v>279</v>
      </c>
      <c r="C18" s="6" t="s">
        <v>372</v>
      </c>
      <c r="D18" s="6" t="s">
        <v>280</v>
      </c>
      <c r="E18" s="6" t="s">
        <v>28</v>
      </c>
      <c r="F18" s="6" t="s">
        <v>145</v>
      </c>
      <c r="H18" s="69">
        <v>182</v>
      </c>
      <c r="I18" s="69">
        <v>0</v>
      </c>
      <c r="J18" s="70">
        <f t="shared" si="0"/>
        <v>182</v>
      </c>
      <c r="K18" s="69">
        <v>6</v>
      </c>
      <c r="L18" s="69">
        <v>6</v>
      </c>
      <c r="M18" s="69">
        <v>10</v>
      </c>
      <c r="N18" s="71">
        <v>10</v>
      </c>
      <c r="P18" s="72">
        <v>185.5</v>
      </c>
      <c r="Q18" s="72">
        <v>0</v>
      </c>
      <c r="R18" s="73">
        <f t="shared" si="1"/>
        <v>185.5</v>
      </c>
      <c r="S18" s="72">
        <v>6.5</v>
      </c>
      <c r="T18" s="72">
        <v>6.5</v>
      </c>
      <c r="U18" s="72">
        <v>9</v>
      </c>
      <c r="V18" s="74">
        <v>9</v>
      </c>
      <c r="Z18" s="76">
        <f t="shared" si="2"/>
        <v>0</v>
      </c>
      <c r="AD18" s="77">
        <v>99</v>
      </c>
      <c r="BC18" s="12">
        <f t="shared" si="3"/>
        <v>118</v>
      </c>
      <c r="BD18" s="12">
        <f t="shared" si="4"/>
        <v>367.5</v>
      </c>
      <c r="BE18" s="39">
        <f>IF($O$4&gt;0,(LARGE(($N18,$V18,$AD18,$AL18,$AT18,$BB18),1)),"0")</f>
        <v>99</v>
      </c>
      <c r="BF18"/>
      <c r="BG18" s="12">
        <v>0</v>
      </c>
      <c r="BH18" s="12">
        <v>0</v>
      </c>
      <c r="BI18" s="39">
        <f t="shared" si="5"/>
        <v>19</v>
      </c>
      <c r="BJ18" s="12">
        <f t="shared" si="6"/>
        <v>367.5</v>
      </c>
    </row>
    <row r="19" spans="1:62" x14ac:dyDescent="0.2">
      <c r="A19" s="6">
        <v>11</v>
      </c>
      <c r="B19" s="6" t="s">
        <v>283</v>
      </c>
      <c r="C19" s="6" t="s">
        <v>374</v>
      </c>
      <c r="D19" s="6" t="s">
        <v>284</v>
      </c>
      <c r="E19" s="6" t="s">
        <v>28</v>
      </c>
      <c r="F19" s="6" t="s">
        <v>145</v>
      </c>
      <c r="H19" s="69">
        <v>180</v>
      </c>
      <c r="I19" s="69">
        <v>0</v>
      </c>
      <c r="J19" s="70">
        <f t="shared" si="0"/>
        <v>180</v>
      </c>
      <c r="K19" s="69">
        <v>6</v>
      </c>
      <c r="L19" s="69">
        <v>6</v>
      </c>
      <c r="M19" s="69">
        <v>12</v>
      </c>
      <c r="N19" s="71">
        <v>12</v>
      </c>
      <c r="P19" s="72">
        <v>175</v>
      </c>
      <c r="Q19" s="72">
        <v>0</v>
      </c>
      <c r="R19" s="73">
        <f t="shared" si="1"/>
        <v>175</v>
      </c>
      <c r="S19" s="72">
        <v>6</v>
      </c>
      <c r="T19" s="72">
        <v>6</v>
      </c>
      <c r="U19" s="72">
        <v>12</v>
      </c>
      <c r="V19" s="74">
        <v>12</v>
      </c>
      <c r="Z19" s="76">
        <f t="shared" si="2"/>
        <v>0</v>
      </c>
      <c r="AD19" s="77">
        <v>99</v>
      </c>
      <c r="BC19" s="12">
        <f t="shared" si="3"/>
        <v>123</v>
      </c>
      <c r="BD19" s="12">
        <f t="shared" si="4"/>
        <v>355</v>
      </c>
      <c r="BE19" s="39">
        <f>IF($O$4&gt;0,(LARGE(($N19,$V19,$AD19,$AL19,$AT19,$BB19),1)),"0")</f>
        <v>99</v>
      </c>
      <c r="BF19"/>
      <c r="BG19" s="12">
        <v>0</v>
      </c>
      <c r="BH19" s="12">
        <v>0</v>
      </c>
      <c r="BI19" s="39">
        <f t="shared" si="5"/>
        <v>24</v>
      </c>
      <c r="BJ19" s="12">
        <f t="shared" si="6"/>
        <v>355</v>
      </c>
    </row>
    <row r="20" spans="1:62" x14ac:dyDescent="0.2">
      <c r="A20" s="6">
        <v>12</v>
      </c>
      <c r="B20" s="6" t="s">
        <v>436</v>
      </c>
      <c r="C20" s="6" t="s">
        <v>446</v>
      </c>
      <c r="D20" s="6" t="s">
        <v>437</v>
      </c>
      <c r="E20" s="6" t="s">
        <v>28</v>
      </c>
      <c r="F20" s="6" t="s">
        <v>381</v>
      </c>
      <c r="J20" s="70">
        <f t="shared" si="0"/>
        <v>0</v>
      </c>
      <c r="N20" s="71">
        <v>99</v>
      </c>
      <c r="R20" s="73">
        <f t="shared" si="1"/>
        <v>0</v>
      </c>
      <c r="V20" s="74">
        <v>99</v>
      </c>
      <c r="X20" s="75">
        <v>179</v>
      </c>
      <c r="Y20" s="75">
        <v>0</v>
      </c>
      <c r="Z20" s="76">
        <f t="shared" si="2"/>
        <v>179</v>
      </c>
      <c r="AA20" s="75">
        <v>6.5</v>
      </c>
      <c r="AB20" s="75">
        <v>6.5</v>
      </c>
      <c r="AC20" s="75">
        <v>5</v>
      </c>
      <c r="AD20" s="77">
        <v>5</v>
      </c>
      <c r="BC20" s="12">
        <f t="shared" si="3"/>
        <v>203</v>
      </c>
      <c r="BD20" s="12">
        <f t="shared" si="4"/>
        <v>179</v>
      </c>
      <c r="BE20" s="39">
        <f>IF($O$4&gt;0,(LARGE(($N20,$V20,$AD20,$AL20,$AT20,$BB20),1)),"0")</f>
        <v>99</v>
      </c>
      <c r="BF20"/>
      <c r="BG20" s="12">
        <v>0</v>
      </c>
      <c r="BH20" s="12">
        <v>0</v>
      </c>
      <c r="BI20" s="39">
        <f t="shared" si="5"/>
        <v>104</v>
      </c>
      <c r="BJ20" s="12">
        <f t="shared" si="6"/>
        <v>179</v>
      </c>
    </row>
    <row r="21" spans="1:62" x14ac:dyDescent="0.2">
      <c r="A21" s="6">
        <v>13</v>
      </c>
      <c r="B21" s="6" t="s">
        <v>394</v>
      </c>
      <c r="C21" s="6" t="s">
        <v>370</v>
      </c>
      <c r="D21" s="6" t="s">
        <v>395</v>
      </c>
      <c r="E21" s="6" t="s">
        <v>28</v>
      </c>
      <c r="F21" s="6" t="s">
        <v>132</v>
      </c>
      <c r="J21" s="70">
        <f t="shared" si="0"/>
        <v>0</v>
      </c>
      <c r="N21" s="71">
        <v>99</v>
      </c>
      <c r="P21" s="72">
        <v>188.5</v>
      </c>
      <c r="Q21" s="72">
        <v>0</v>
      </c>
      <c r="R21" s="73">
        <f t="shared" si="1"/>
        <v>188.5</v>
      </c>
      <c r="S21" s="72">
        <v>6.5</v>
      </c>
      <c r="T21" s="72">
        <v>6.5</v>
      </c>
      <c r="U21" s="72">
        <v>6</v>
      </c>
      <c r="V21" s="74">
        <v>6</v>
      </c>
      <c r="Z21" s="76">
        <f t="shared" si="2"/>
        <v>0</v>
      </c>
      <c r="AD21" s="77">
        <v>99</v>
      </c>
      <c r="BC21" s="12">
        <f t="shared" si="3"/>
        <v>204</v>
      </c>
      <c r="BD21" s="12">
        <f t="shared" si="4"/>
        <v>188.5</v>
      </c>
      <c r="BE21" s="39">
        <f>IF($O$4&gt;0,(LARGE(($N21,$V21,$AD21,$AL21,$AT21,$BB21),1)),"0")</f>
        <v>99</v>
      </c>
      <c r="BF21"/>
      <c r="BG21" s="12">
        <v>0</v>
      </c>
      <c r="BH21" s="12">
        <v>0</v>
      </c>
      <c r="BI21" s="39">
        <f t="shared" si="5"/>
        <v>105</v>
      </c>
      <c r="BJ21" s="12">
        <f t="shared" si="6"/>
        <v>188.5</v>
      </c>
    </row>
    <row r="22" spans="1:62" x14ac:dyDescent="0.2">
      <c r="A22" s="6">
        <v>14</v>
      </c>
      <c r="B22" s="6" t="s">
        <v>438</v>
      </c>
      <c r="C22" s="6" t="s">
        <v>447</v>
      </c>
      <c r="D22" s="6" t="s">
        <v>439</v>
      </c>
      <c r="E22" s="6" t="s">
        <v>28</v>
      </c>
      <c r="F22" s="6" t="s">
        <v>162</v>
      </c>
      <c r="J22" s="70">
        <f t="shared" si="0"/>
        <v>0</v>
      </c>
      <c r="N22" s="71">
        <v>99</v>
      </c>
      <c r="R22" s="73">
        <f t="shared" si="1"/>
        <v>0</v>
      </c>
      <c r="V22" s="74">
        <v>99</v>
      </c>
      <c r="X22" s="75">
        <v>174</v>
      </c>
      <c r="Y22" s="75">
        <v>0</v>
      </c>
      <c r="Z22" s="76">
        <f t="shared" si="2"/>
        <v>174</v>
      </c>
      <c r="AA22" s="75">
        <v>6</v>
      </c>
      <c r="AB22" s="75">
        <v>6</v>
      </c>
      <c r="AC22" s="75">
        <v>7</v>
      </c>
      <c r="AD22" s="77">
        <v>7</v>
      </c>
      <c r="BC22" s="12">
        <f t="shared" si="3"/>
        <v>205</v>
      </c>
      <c r="BD22" s="12">
        <f t="shared" si="4"/>
        <v>174</v>
      </c>
      <c r="BE22" s="39">
        <f>IF($O$4&gt;0,(LARGE(($N22,$V22,$AD22,$AL22,$AT22,$BB22),1)),"0")</f>
        <v>99</v>
      </c>
      <c r="BF22"/>
      <c r="BG22" s="12">
        <v>0</v>
      </c>
      <c r="BH22" s="12">
        <v>0</v>
      </c>
      <c r="BI22" s="39">
        <f t="shared" si="5"/>
        <v>106</v>
      </c>
      <c r="BJ22" s="12">
        <f t="shared" si="6"/>
        <v>174</v>
      </c>
    </row>
    <row r="23" spans="1:62" x14ac:dyDescent="0.2">
      <c r="A23" s="6">
        <v>15</v>
      </c>
      <c r="B23" s="6" t="s">
        <v>277</v>
      </c>
      <c r="C23" s="6" t="s">
        <v>371</v>
      </c>
      <c r="D23" s="6" t="s">
        <v>278</v>
      </c>
      <c r="E23" s="6" t="s">
        <v>28</v>
      </c>
      <c r="F23" s="6" t="s">
        <v>123</v>
      </c>
      <c r="H23" s="69">
        <v>189</v>
      </c>
      <c r="I23" s="69">
        <v>0</v>
      </c>
      <c r="J23" s="70">
        <f t="shared" si="0"/>
        <v>189</v>
      </c>
      <c r="K23" s="69">
        <v>6</v>
      </c>
      <c r="L23" s="69">
        <v>6.5</v>
      </c>
      <c r="M23" s="69">
        <v>9</v>
      </c>
      <c r="N23" s="71">
        <v>9</v>
      </c>
      <c r="R23" s="73">
        <f t="shared" si="1"/>
        <v>0</v>
      </c>
      <c r="V23" s="74">
        <v>99</v>
      </c>
      <c r="Z23" s="76">
        <f t="shared" si="2"/>
        <v>0</v>
      </c>
      <c r="AD23" s="77">
        <v>99</v>
      </c>
      <c r="BC23" s="12">
        <f t="shared" si="3"/>
        <v>207</v>
      </c>
      <c r="BD23" s="12">
        <f t="shared" si="4"/>
        <v>189</v>
      </c>
      <c r="BE23" s="39">
        <f>IF($O$4&gt;0,(LARGE(($N23,$V23,$AD23,$AL23,$AT23,$BB23),1)),"0")</f>
        <v>99</v>
      </c>
      <c r="BF23"/>
      <c r="BG23" s="12">
        <v>0</v>
      </c>
      <c r="BH23" s="12">
        <v>0</v>
      </c>
      <c r="BI23" s="39">
        <f t="shared" si="5"/>
        <v>108</v>
      </c>
      <c r="BJ23" s="12">
        <f t="shared" si="6"/>
        <v>189</v>
      </c>
    </row>
    <row r="24" spans="1:62" x14ac:dyDescent="0.2">
      <c r="A24" s="6">
        <v>16</v>
      </c>
      <c r="B24" s="6" t="s">
        <v>285</v>
      </c>
      <c r="C24" s="6" t="s">
        <v>375</v>
      </c>
      <c r="D24" s="6" t="s">
        <v>286</v>
      </c>
      <c r="E24" s="6" t="s">
        <v>28</v>
      </c>
      <c r="F24" s="6" t="s">
        <v>123</v>
      </c>
      <c r="H24" s="69">
        <v>180</v>
      </c>
      <c r="I24" s="69">
        <v>0</v>
      </c>
      <c r="J24" s="70">
        <f t="shared" si="0"/>
        <v>180</v>
      </c>
      <c r="K24" s="69">
        <v>5.5</v>
      </c>
      <c r="L24" s="69">
        <v>6</v>
      </c>
      <c r="M24" s="69">
        <v>13</v>
      </c>
      <c r="N24" s="71">
        <v>13</v>
      </c>
      <c r="R24" s="73">
        <f t="shared" si="1"/>
        <v>0</v>
      </c>
      <c r="V24" s="74">
        <v>99</v>
      </c>
      <c r="Z24" s="76">
        <f t="shared" si="2"/>
        <v>0</v>
      </c>
      <c r="AD24" s="77">
        <v>99</v>
      </c>
      <c r="BC24" s="12">
        <f t="shared" si="3"/>
        <v>211</v>
      </c>
      <c r="BD24" s="12">
        <f t="shared" si="4"/>
        <v>180</v>
      </c>
      <c r="BE24" s="39">
        <f>IF($O$4&gt;0,(LARGE(($N24,$V24,$AD24,$AL24,$AT24,$BB24),1)),"0")</f>
        <v>99</v>
      </c>
      <c r="BF24"/>
      <c r="BG24" s="12">
        <v>0</v>
      </c>
      <c r="BH24" s="12">
        <v>0</v>
      </c>
      <c r="BI24" s="39">
        <f t="shared" si="5"/>
        <v>112</v>
      </c>
      <c r="BJ24" s="12">
        <f t="shared" si="6"/>
        <v>180</v>
      </c>
    </row>
    <row r="25" spans="1:62" x14ac:dyDescent="0.2">
      <c r="A25" s="6">
        <v>17</v>
      </c>
      <c r="B25" s="6" t="s">
        <v>287</v>
      </c>
      <c r="C25" s="6" t="s">
        <v>376</v>
      </c>
      <c r="D25" s="6" t="s">
        <v>288</v>
      </c>
      <c r="E25" s="6" t="s">
        <v>28</v>
      </c>
      <c r="F25" s="6" t="s">
        <v>162</v>
      </c>
      <c r="H25" s="69">
        <v>179</v>
      </c>
      <c r="I25" s="69">
        <v>0</v>
      </c>
      <c r="J25" s="70">
        <f t="shared" si="0"/>
        <v>179</v>
      </c>
      <c r="K25" s="69">
        <v>5</v>
      </c>
      <c r="L25" s="69">
        <v>6</v>
      </c>
      <c r="M25" s="69">
        <v>14</v>
      </c>
      <c r="N25" s="71">
        <v>14</v>
      </c>
      <c r="R25" s="73">
        <f t="shared" si="1"/>
        <v>0</v>
      </c>
      <c r="V25" s="74">
        <v>99</v>
      </c>
      <c r="Z25" s="76">
        <f t="shared" si="2"/>
        <v>0</v>
      </c>
      <c r="AD25" s="77">
        <v>99</v>
      </c>
      <c r="BC25" s="12">
        <f t="shared" si="3"/>
        <v>212</v>
      </c>
      <c r="BD25" s="12">
        <f t="shared" si="4"/>
        <v>179</v>
      </c>
      <c r="BE25" s="39">
        <f>IF($O$4&gt;0,(LARGE(($N25,$V25,$AD25,$AL25,$AT25,$BB25),1)),"0")</f>
        <v>99</v>
      </c>
      <c r="BF25"/>
      <c r="BG25" s="12">
        <v>0</v>
      </c>
      <c r="BH25" s="12">
        <v>0</v>
      </c>
      <c r="BI25" s="39">
        <f t="shared" si="5"/>
        <v>113</v>
      </c>
      <c r="BJ25" s="12">
        <f t="shared" si="6"/>
        <v>179</v>
      </c>
    </row>
    <row r="26" spans="1:62" x14ac:dyDescent="0.2">
      <c r="A26" s="6">
        <v>18</v>
      </c>
      <c r="B26" s="6" t="s">
        <v>289</v>
      </c>
      <c r="C26" s="6" t="s">
        <v>311</v>
      </c>
      <c r="D26" s="6" t="s">
        <v>290</v>
      </c>
      <c r="E26" s="6" t="s">
        <v>28</v>
      </c>
      <c r="F26" s="6" t="s">
        <v>135</v>
      </c>
      <c r="H26" s="69">
        <v>178.5</v>
      </c>
      <c r="I26" s="69">
        <v>0</v>
      </c>
      <c r="J26" s="70">
        <f t="shared" si="0"/>
        <v>178.5</v>
      </c>
      <c r="K26" s="69">
        <v>5</v>
      </c>
      <c r="L26" s="69">
        <v>5.5</v>
      </c>
      <c r="M26" s="69">
        <v>15</v>
      </c>
      <c r="N26" s="71">
        <v>15</v>
      </c>
      <c r="R26" s="73">
        <f t="shared" si="1"/>
        <v>0</v>
      </c>
      <c r="V26" s="74">
        <v>99</v>
      </c>
      <c r="Z26" s="76">
        <f t="shared" si="2"/>
        <v>0</v>
      </c>
      <c r="AD26" s="77">
        <v>99</v>
      </c>
      <c r="BC26" s="12">
        <f t="shared" si="3"/>
        <v>213</v>
      </c>
      <c r="BD26" s="12">
        <f t="shared" si="4"/>
        <v>178.5</v>
      </c>
      <c r="BE26" s="39">
        <f>IF($O$4&gt;0,(LARGE(($N26,$V26,$AD26,$AL26,$AT26,$BB26),1)),"0")</f>
        <v>99</v>
      </c>
      <c r="BF26"/>
      <c r="BG26" s="12">
        <v>0</v>
      </c>
      <c r="BH26" s="12">
        <v>0</v>
      </c>
      <c r="BI26" s="39">
        <f t="shared" si="5"/>
        <v>114</v>
      </c>
      <c r="BJ26" s="12">
        <f t="shared" si="6"/>
        <v>178.5</v>
      </c>
    </row>
    <row r="27" spans="1:62" x14ac:dyDescent="0.2">
      <c r="A27" s="6">
        <v>19</v>
      </c>
      <c r="B27" s="6" t="s">
        <v>291</v>
      </c>
      <c r="C27" s="6" t="s">
        <v>302</v>
      </c>
      <c r="D27" s="6" t="s">
        <v>292</v>
      </c>
      <c r="E27" s="6" t="s">
        <v>28</v>
      </c>
      <c r="F27" s="6" t="s">
        <v>138</v>
      </c>
      <c r="H27" s="69">
        <v>176.5</v>
      </c>
      <c r="I27" s="69">
        <v>0</v>
      </c>
      <c r="J27" s="70">
        <f t="shared" si="0"/>
        <v>176.5</v>
      </c>
      <c r="K27" s="69">
        <v>5</v>
      </c>
      <c r="L27" s="69">
        <v>5.5</v>
      </c>
      <c r="M27" s="69">
        <v>16</v>
      </c>
      <c r="N27" s="71">
        <v>16</v>
      </c>
      <c r="R27" s="73">
        <f t="shared" si="1"/>
        <v>0</v>
      </c>
      <c r="V27" s="74">
        <v>99</v>
      </c>
      <c r="Z27" s="76">
        <f t="shared" si="2"/>
        <v>0</v>
      </c>
      <c r="AD27" s="77">
        <v>99</v>
      </c>
      <c r="BC27" s="12">
        <f t="shared" si="3"/>
        <v>214</v>
      </c>
      <c r="BD27" s="12">
        <f t="shared" si="4"/>
        <v>176.5</v>
      </c>
      <c r="BE27" s="39">
        <f>IF($O$4&gt;0,(LARGE(($N27,$V27,$AD27,$AL27,$AT27,$BB27),1)),"0")</f>
        <v>99</v>
      </c>
      <c r="BF27"/>
      <c r="BG27" s="12">
        <v>0</v>
      </c>
      <c r="BH27" s="12">
        <v>0</v>
      </c>
      <c r="BI27" s="39">
        <f t="shared" si="5"/>
        <v>115</v>
      </c>
      <c r="BJ27" s="12">
        <f t="shared" si="6"/>
        <v>176.5</v>
      </c>
    </row>
    <row r="28" spans="1:62" x14ac:dyDescent="0.2">
      <c r="A28" s="6">
        <v>20</v>
      </c>
      <c r="B28" s="6" t="s">
        <v>293</v>
      </c>
      <c r="C28" s="6" t="s">
        <v>377</v>
      </c>
      <c r="D28" s="6" t="s">
        <v>294</v>
      </c>
      <c r="E28" s="6" t="s">
        <v>28</v>
      </c>
      <c r="F28" s="6" t="s">
        <v>123</v>
      </c>
      <c r="H28" s="69">
        <v>170.5</v>
      </c>
      <c r="I28" s="69">
        <v>0</v>
      </c>
      <c r="J28" s="70">
        <f t="shared" si="0"/>
        <v>170.5</v>
      </c>
      <c r="K28" s="69">
        <v>5</v>
      </c>
      <c r="L28" s="69">
        <v>6</v>
      </c>
      <c r="M28" s="69">
        <v>17</v>
      </c>
      <c r="N28" s="71">
        <v>17</v>
      </c>
      <c r="R28" s="73">
        <f t="shared" si="1"/>
        <v>0</v>
      </c>
      <c r="V28" s="74">
        <v>99</v>
      </c>
      <c r="Z28" s="76">
        <f t="shared" si="2"/>
        <v>0</v>
      </c>
      <c r="AD28" s="77">
        <v>99</v>
      </c>
      <c r="BC28" s="12">
        <f t="shared" si="3"/>
        <v>215</v>
      </c>
      <c r="BD28" s="12">
        <f t="shared" si="4"/>
        <v>170.5</v>
      </c>
      <c r="BE28" s="39">
        <f>IF($O$4&gt;0,(LARGE(($N28,$V28,$AD28,$AL28,$AT28,$BB28),1)),"0")</f>
        <v>99</v>
      </c>
      <c r="BF28"/>
      <c r="BG28" s="12">
        <v>0</v>
      </c>
      <c r="BH28" s="12">
        <v>0</v>
      </c>
      <c r="BI28" s="39">
        <f t="shared" si="5"/>
        <v>116</v>
      </c>
      <c r="BJ28" s="12">
        <f t="shared" si="6"/>
        <v>170.5</v>
      </c>
    </row>
    <row r="29" spans="1:62" x14ac:dyDescent="0.2">
      <c r="A29" s="6">
        <v>21</v>
      </c>
      <c r="B29" s="6" t="s">
        <v>295</v>
      </c>
      <c r="C29" s="6" t="s">
        <v>378</v>
      </c>
      <c r="D29" s="6" t="s">
        <v>296</v>
      </c>
      <c r="E29" s="6" t="s">
        <v>28</v>
      </c>
      <c r="F29" s="6" t="s">
        <v>132</v>
      </c>
      <c r="H29" s="69">
        <v>158.5</v>
      </c>
      <c r="I29" s="69">
        <v>0</v>
      </c>
      <c r="J29" s="70">
        <f t="shared" si="0"/>
        <v>158.5</v>
      </c>
      <c r="K29" s="69">
        <v>5</v>
      </c>
      <c r="L29" s="69">
        <v>5</v>
      </c>
      <c r="M29" s="69">
        <v>18</v>
      </c>
      <c r="N29" s="71">
        <v>18</v>
      </c>
      <c r="R29" s="73">
        <f t="shared" si="1"/>
        <v>0</v>
      </c>
      <c r="V29" s="74">
        <v>99</v>
      </c>
      <c r="Z29" s="76">
        <f t="shared" si="2"/>
        <v>0</v>
      </c>
      <c r="AD29" s="77">
        <v>99</v>
      </c>
      <c r="BC29" s="12">
        <f t="shared" si="3"/>
        <v>216</v>
      </c>
      <c r="BD29" s="12">
        <f t="shared" si="4"/>
        <v>158.5</v>
      </c>
      <c r="BE29" s="39">
        <f>IF($O$4&gt;0,(LARGE(($N29,$V29,$AD29,$AL29,$AT29,$BB29),1)),"0")</f>
        <v>99</v>
      </c>
      <c r="BF29"/>
      <c r="BG29" s="12">
        <v>0</v>
      </c>
      <c r="BH29" s="12">
        <v>0</v>
      </c>
      <c r="BI29" s="39">
        <f t="shared" si="5"/>
        <v>117</v>
      </c>
      <c r="BJ29" s="12">
        <f t="shared" si="6"/>
        <v>158.5</v>
      </c>
    </row>
  </sheetData>
  <sheetProtection sheet="1" objects="1" scenarios="1"/>
  <sortState ref="A9:BN29">
    <sortCondition ref="BI9"/>
  </sortState>
  <mergeCells count="32">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conditionalFormatting sqref="X2:Y2 P2:Q2 H2:I2 AF2:AG2 AN2:AO2 AV2:AW2 H9:I65426 AV9:AW65426 P9:Q65426 X9:Y65426 AF9:AG65426 AN9:AO65426">
    <cfRule type="cellIs" dxfId="6" priority="1" stopIfTrue="1" operator="greaterThanOrEqual">
      <formula>$BL$6</formula>
    </cfRule>
  </conditionalFormatting>
  <dataValidations count="9">
    <dataValidation type="list" allowBlank="1" showInputMessage="1" showErrorMessage="1" sqref="BM1:BM2 BM9:BM65426">
      <formula1>"ja,nee"</formula1>
    </dataValidation>
    <dataValidation operator="lessThanOrEqual" allowBlank="1" showInputMessage="1" showErrorMessage="1" sqref="BC9:BE29 AH8 AP8 AX8 J8:J29 J1:J2 R1:R2 AX1:AX2 AP1:AP2 AH1:AH2 Z1:Z2 BC1:BK8 BL1:BL4 BL7:BL8 Z8:Z29 R8:R29 BI9:BJ29"/>
    <dataValidation type="decimal" allowBlank="1" showInputMessage="1" showErrorMessage="1" sqref="H1:I2 P1:Q2 AV1:AW2 AN1:AO2 AF1:AG2 X1:Y2 H8:I65426 X8:Y65426 P8:Q65426 AF8:AG65426 AN8:AO65426 AV8:AW65426">
      <formula1>0</formula1>
      <formula2>400</formula2>
    </dataValidation>
    <dataValidation type="decimal" allowBlank="1" showInputMessage="1" showErrorMessage="1" sqref="K1:L2 S1:T2 AY1:AZ2 AQ1:AR2 AI1:AJ2 AA1:AB2 K8:L65426 AA8:AB65426 S8:T65426 AI8:AJ65426 AQ8:AR65426 AY8:AZ65426">
      <formula1>0</formula1>
      <formula2>99</formula2>
    </dataValidation>
    <dataValidation type="whole" allowBlank="1" showInputMessage="1" showErrorMessage="1" sqref="M1:N2 U1:V2 BA1:BB2 AS1:AT2 AK1:AL2 AC1:AD2 M8:N65426 AC8:AD65426 U8:V65426 AK8:AL65426 AS8:AT65426 BA8:BB65426">
      <formula1>0</formula1>
      <formula2>999</formula2>
    </dataValidation>
    <dataValidation type="whole" operator="lessThanOrEqual" allowBlank="1" showInputMessage="1" showErrorMessage="1" sqref="BL6">
      <formula1>400</formula1>
    </dataValidation>
    <dataValidation type="whole" operator="lessThanOrEqual" allowBlank="1" showInputMessage="1" showErrorMessage="1" sqref="BL5">
      <formula1>99</formula1>
    </dataValidation>
    <dataValidation type="whole" allowBlank="1" showInputMessage="1" showErrorMessage="1" sqref="O3:V3">
      <formula1>0</formula1>
      <formula2>99</formula2>
    </dataValidation>
    <dataValidation type="decimal" operator="lessThanOrEqual" allowBlank="1" showInputMessage="1" showErrorMessage="1" sqref="BK9:BL29 BG9:BH29 J30:J65426 R30:R65426 AH9:AH65426 AP9:AP65426 AX9:AX65426 Z30:Z65426 BC30:BL65426">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69314"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69315"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69316"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69317"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69318"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69319"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69320"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69321"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69322"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69323"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69324"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69325"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69326"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69327"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69328"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69329"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69330"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69331"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69332"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69333"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69334"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69335"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69336"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69337"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69338"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6"/>
  <dimension ref="A1:BN27"/>
  <sheetViews>
    <sheetView workbookViewId="0">
      <pane xSplit="5" ySplit="8" topLeftCell="G9" activePane="bottomRight" state="frozen"/>
      <selection activeCell="C5" sqref="C5:E5"/>
      <selection pane="topRight" activeCell="C5" sqref="C5:E5"/>
      <selection pane="bottomLeft" activeCell="C5" sqref="C5:E5"/>
      <selection pane="bottomRight" activeCell="BN9" sqref="BN9"/>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18.7109375" style="6" customWidth="1"/>
    <col min="7" max="7" width="2.7109375" style="69" customWidth="1"/>
    <col min="8" max="8" width="5.7109375" style="69" customWidth="1"/>
    <col min="9" max="9" width="5.7109375" style="69" hidden="1" customWidth="1"/>
    <col min="10" max="10" width="5.7109375" style="70" hidden="1" customWidth="1"/>
    <col min="11" max="12" width="3.7109375" style="69" customWidth="1"/>
    <col min="13" max="13" width="3" style="69" customWidth="1"/>
    <col min="14" max="14" width="3.85546875" style="71" customWidth="1"/>
    <col min="15" max="15" width="2.7109375" style="72" customWidth="1"/>
    <col min="16" max="16" width="5.7109375" style="72" customWidth="1"/>
    <col min="17" max="17" width="5.7109375" style="72" hidden="1" customWidth="1"/>
    <col min="18" max="18" width="5.7109375" style="73" hidden="1" customWidth="1"/>
    <col min="19" max="20" width="3.7109375" style="72" customWidth="1"/>
    <col min="21" max="21" width="3" style="72" customWidth="1"/>
    <col min="22" max="22" width="3.85546875" style="74" customWidth="1"/>
    <col min="23" max="23" width="2.7109375" style="75" customWidth="1"/>
    <col min="24" max="24" width="5.7109375" style="75" customWidth="1"/>
    <col min="25" max="25" width="5.7109375" style="75" hidden="1" customWidth="1"/>
    <col min="26" max="26" width="5.7109375" style="76" hidden="1" customWidth="1"/>
    <col min="27" max="28" width="3.7109375" style="75" customWidth="1"/>
    <col min="29" max="29" width="3" style="75" customWidth="1"/>
    <col min="30" max="30" width="3.85546875" style="77" customWidth="1"/>
    <col min="31" max="31" width="2.7109375" style="72" hidden="1" customWidth="1"/>
    <col min="32" max="33" width="5.7109375" style="72" hidden="1" customWidth="1"/>
    <col min="34" max="34" width="5.7109375" style="73" hidden="1" customWidth="1"/>
    <col min="35" max="36" width="3.7109375" style="72" hidden="1" customWidth="1"/>
    <col min="37" max="37" width="3" style="72" hidden="1" customWidth="1"/>
    <col min="38" max="38" width="3.85546875" style="74" hidden="1" customWidth="1"/>
    <col min="39" max="39" width="2.7109375" style="75" hidden="1" customWidth="1"/>
    <col min="40" max="41" width="5.7109375" style="75" hidden="1" customWidth="1"/>
    <col min="42" max="42" width="5.7109375" style="76" hidden="1" customWidth="1"/>
    <col min="43" max="44" width="3.7109375" style="75" hidden="1" customWidth="1"/>
    <col min="45" max="45" width="3" style="75" hidden="1" customWidth="1"/>
    <col min="46" max="46" width="3.85546875" style="77" hidden="1" customWidth="1"/>
    <col min="47" max="47" width="2.7109375" style="72" hidden="1" customWidth="1"/>
    <col min="48" max="49" width="5.7109375" style="72" hidden="1" customWidth="1"/>
    <col min="50" max="50" width="5.7109375" style="73" hidden="1" customWidth="1"/>
    <col min="51" max="52" width="3.7109375" style="72" hidden="1" customWidth="1"/>
    <col min="53" max="53" width="3" style="72" hidden="1" customWidth="1"/>
    <col min="54" max="54" width="3.85546875" style="72"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
      <c r="A2" s="100"/>
      <c r="B2" s="100"/>
      <c r="C2" s="100">
        <v>1</v>
      </c>
      <c r="D2" s="100">
        <f>FLOOR((C2+3)/4,1)</f>
        <v>1</v>
      </c>
      <c r="E2" s="100"/>
      <c r="F2" s="100"/>
      <c r="G2" s="68"/>
      <c r="H2" s="68">
        <v>192</v>
      </c>
      <c r="I2" s="70">
        <v>190</v>
      </c>
      <c r="J2" s="70">
        <f>H2+I2</f>
        <v>382</v>
      </c>
      <c r="K2" s="70"/>
      <c r="L2" s="70"/>
      <c r="M2" s="70"/>
      <c r="N2" s="80">
        <v>1</v>
      </c>
      <c r="O2" s="73"/>
      <c r="P2" s="73">
        <v>193</v>
      </c>
      <c r="Q2" s="73">
        <v>193</v>
      </c>
      <c r="R2" s="73">
        <f>P2+Q2</f>
        <v>386</v>
      </c>
      <c r="S2" s="73"/>
      <c r="T2" s="73"/>
      <c r="U2" s="73"/>
      <c r="V2" s="81">
        <v>2</v>
      </c>
      <c r="W2" s="76"/>
      <c r="X2" s="76">
        <v>198</v>
      </c>
      <c r="Y2" s="76">
        <v>198</v>
      </c>
      <c r="Z2" s="76">
        <f>X2+Y2</f>
        <v>396</v>
      </c>
      <c r="AA2" s="76"/>
      <c r="AB2" s="76"/>
      <c r="AC2" s="76"/>
      <c r="AD2" s="82">
        <v>3</v>
      </c>
      <c r="AE2" s="73"/>
      <c r="AF2" s="73">
        <v>177</v>
      </c>
      <c r="AG2" s="73">
        <v>177</v>
      </c>
      <c r="AH2" s="73">
        <f>AF2+AG2</f>
        <v>354</v>
      </c>
      <c r="AI2" s="73"/>
      <c r="AJ2" s="73"/>
      <c r="AK2" s="73"/>
      <c r="AL2" s="81">
        <v>4</v>
      </c>
      <c r="AM2" s="76"/>
      <c r="AN2" s="76">
        <v>178</v>
      </c>
      <c r="AO2" s="76">
        <v>178</v>
      </c>
      <c r="AP2" s="76">
        <f>AN2+AO2</f>
        <v>356</v>
      </c>
      <c r="AQ2" s="76"/>
      <c r="AR2" s="76"/>
      <c r="AS2" s="76"/>
      <c r="AT2" s="82">
        <v>5</v>
      </c>
      <c r="AU2" s="73"/>
      <c r="AV2" s="73">
        <v>179</v>
      </c>
      <c r="AW2" s="73">
        <v>179</v>
      </c>
      <c r="AX2" s="73">
        <f>AV2+AW2</f>
        <v>358</v>
      </c>
      <c r="AY2" s="73"/>
      <c r="AZ2" s="73"/>
      <c r="BA2" s="73"/>
      <c r="BB2" s="73">
        <v>6</v>
      </c>
      <c r="BC2" s="12">
        <f>N2+V2+AD2+AL2+AT2+BB2</f>
        <v>21</v>
      </c>
      <c r="BD2" s="12">
        <f>J2+R2+Z2+AH2+AP2+AX2</f>
        <v>2232</v>
      </c>
      <c r="BE2" s="39">
        <f>IF($O$4&gt;0,(LARGE(($N2,$V2,$AD2,$AL2,$AT2,$BB2),1)),"0")</f>
        <v>6</v>
      </c>
      <c r="BF2" s="39">
        <f>IF($O$4&gt;0,(LARGE(($N2,$V2,$AD2,$AL2,$AT2,$BB2),2)),"0")</f>
        <v>5</v>
      </c>
      <c r="BG2" s="12">
        <v>354</v>
      </c>
      <c r="BH2" s="12">
        <v>354</v>
      </c>
      <c r="BI2" s="39">
        <f>BC2-BE2-BF2</f>
        <v>10</v>
      </c>
      <c r="BJ2" s="12">
        <f>BD2-BG2-BH2</f>
        <v>1524</v>
      </c>
      <c r="BK2" s="12"/>
      <c r="BL2" s="12"/>
      <c r="BN2" s="12"/>
    </row>
    <row r="3" spans="1:66" x14ac:dyDescent="0.2">
      <c r="A3" s="116" t="s">
        <v>9</v>
      </c>
      <c r="B3" s="118"/>
      <c r="C3" s="138" t="str">
        <f>Instellingen!B3</f>
        <v>Regio</v>
      </c>
      <c r="D3" s="139"/>
      <c r="E3" s="140"/>
      <c r="F3" s="116" t="s">
        <v>43</v>
      </c>
      <c r="G3" s="117"/>
      <c r="H3" s="117"/>
      <c r="I3" s="117"/>
      <c r="J3" s="117"/>
      <c r="K3" s="117"/>
      <c r="L3" s="117"/>
      <c r="M3" s="117"/>
      <c r="N3" s="118"/>
      <c r="O3" s="141">
        <v>3</v>
      </c>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
      <c r="A4" s="116" t="s">
        <v>10</v>
      </c>
      <c r="B4" s="118"/>
      <c r="C4" s="153" t="s">
        <v>29</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v>2</v>
      </c>
      <c r="BM5" s="147"/>
      <c r="BN5" s="148"/>
    </row>
    <row r="6" spans="1:66" ht="12.75" customHeight="1" x14ac:dyDescent="0.2">
      <c r="A6" s="119"/>
      <c r="B6" s="119"/>
      <c r="C6" s="119"/>
      <c r="D6" s="119"/>
      <c r="E6" s="120"/>
      <c r="F6" s="67" t="s">
        <v>14</v>
      </c>
      <c r="G6" s="123" t="str">
        <f>Instellingen!B36</f>
        <v>Brummen</v>
      </c>
      <c r="H6" s="124"/>
      <c r="I6" s="124"/>
      <c r="J6" s="124"/>
      <c r="K6" s="124"/>
      <c r="L6" s="124"/>
      <c r="M6" s="124"/>
      <c r="N6" s="125"/>
      <c r="O6" s="126" t="str">
        <f>Instellingen!B37</f>
        <v>Vorden</v>
      </c>
      <c r="P6" s="127"/>
      <c r="Q6" s="127"/>
      <c r="R6" s="127"/>
      <c r="S6" s="127"/>
      <c r="T6" s="127"/>
      <c r="U6" s="127"/>
      <c r="V6" s="128"/>
      <c r="W6" s="129" t="str">
        <f>Instellingen!B38</f>
        <v>Gorssel</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7" t="s">
        <v>35</v>
      </c>
      <c r="BJ6" s="98"/>
      <c r="BK6" s="99"/>
      <c r="BL6" s="34">
        <v>180</v>
      </c>
      <c r="BM6" s="147"/>
      <c r="BN6" s="148"/>
    </row>
    <row r="7" spans="1:66" ht="12.75" customHeight="1" x14ac:dyDescent="0.2">
      <c r="A7" s="121"/>
      <c r="B7" s="121"/>
      <c r="C7" s="121"/>
      <c r="D7" s="121"/>
      <c r="E7" s="122"/>
      <c r="F7" s="67" t="s">
        <v>15</v>
      </c>
      <c r="G7" s="132" t="str">
        <f>Instellingen!C36</f>
        <v>4-6 november 2022</v>
      </c>
      <c r="H7" s="133"/>
      <c r="I7" s="133"/>
      <c r="J7" s="133"/>
      <c r="K7" s="133"/>
      <c r="L7" s="133"/>
      <c r="M7" s="133"/>
      <c r="N7" s="134"/>
      <c r="O7" s="126" t="str">
        <f>Instellingen!C37</f>
        <v>9-11 december 2022</v>
      </c>
      <c r="P7" s="127"/>
      <c r="Q7" s="127"/>
      <c r="R7" s="127"/>
      <c r="S7" s="127"/>
      <c r="T7" s="127"/>
      <c r="U7" s="127"/>
      <c r="V7" s="128"/>
      <c r="W7" s="129" t="str">
        <f>Instellingen!C38</f>
        <v>16-18 december 2022</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8" t="s">
        <v>71</v>
      </c>
      <c r="BD7" s="5" t="s">
        <v>71</v>
      </c>
      <c r="BE7" s="11" t="s">
        <v>69</v>
      </c>
      <c r="BF7" s="11" t="s">
        <v>69</v>
      </c>
      <c r="BG7" s="11" t="s">
        <v>69</v>
      </c>
      <c r="BH7" s="11" t="s">
        <v>69</v>
      </c>
      <c r="BI7" s="38" t="s">
        <v>70</v>
      </c>
      <c r="BJ7" s="36" t="s">
        <v>70</v>
      </c>
      <c r="BK7" s="13"/>
      <c r="BL7" s="5"/>
      <c r="BM7" s="150"/>
      <c r="BN7" s="151"/>
    </row>
    <row r="8" spans="1:66" ht="25.5" customHeight="1" x14ac:dyDescent="0.2">
      <c r="A8" s="2" t="s">
        <v>19</v>
      </c>
      <c r="B8" s="2" t="s">
        <v>7</v>
      </c>
      <c r="C8" s="2" t="s">
        <v>0</v>
      </c>
      <c r="D8" s="2" t="s">
        <v>1</v>
      </c>
      <c r="E8" s="2" t="s">
        <v>101</v>
      </c>
      <c r="F8" s="67" t="s">
        <v>3</v>
      </c>
      <c r="G8" s="8" t="s">
        <v>96</v>
      </c>
      <c r="H8" s="8" t="s">
        <v>38</v>
      </c>
      <c r="I8" s="8" t="s">
        <v>36</v>
      </c>
      <c r="J8" s="8" t="s">
        <v>37</v>
      </c>
      <c r="K8" s="8" t="s">
        <v>73</v>
      </c>
      <c r="L8" s="8" t="s">
        <v>74</v>
      </c>
      <c r="M8" s="2" t="s">
        <v>5</v>
      </c>
      <c r="N8" s="67" t="s">
        <v>16</v>
      </c>
      <c r="O8" s="8" t="s">
        <v>96</v>
      </c>
      <c r="P8" s="8" t="s">
        <v>38</v>
      </c>
      <c r="Q8" s="8" t="s">
        <v>36</v>
      </c>
      <c r="R8" s="8" t="s">
        <v>39</v>
      </c>
      <c r="S8" s="8" t="s">
        <v>73</v>
      </c>
      <c r="T8" s="8" t="s">
        <v>74</v>
      </c>
      <c r="U8" s="2" t="s">
        <v>5</v>
      </c>
      <c r="V8" s="67" t="s">
        <v>16</v>
      </c>
      <c r="W8" s="8" t="s">
        <v>96</v>
      </c>
      <c r="X8" s="8" t="s">
        <v>38</v>
      </c>
      <c r="Y8" s="8" t="s">
        <v>40</v>
      </c>
      <c r="Z8" s="8" t="s">
        <v>39</v>
      </c>
      <c r="AA8" s="8" t="s">
        <v>73</v>
      </c>
      <c r="AB8" s="8" t="s">
        <v>74</v>
      </c>
      <c r="AC8" s="2" t="s">
        <v>5</v>
      </c>
      <c r="AD8" s="67" t="s">
        <v>16</v>
      </c>
      <c r="AE8" s="8" t="s">
        <v>96</v>
      </c>
      <c r="AF8" s="8" t="s">
        <v>38</v>
      </c>
      <c r="AG8" s="8" t="s">
        <v>36</v>
      </c>
      <c r="AH8" s="8" t="s">
        <v>39</v>
      </c>
      <c r="AI8" s="8" t="s">
        <v>73</v>
      </c>
      <c r="AJ8" s="8" t="s">
        <v>74</v>
      </c>
      <c r="AK8" s="2" t="s">
        <v>5</v>
      </c>
      <c r="AL8" s="67" t="s">
        <v>16</v>
      </c>
      <c r="AM8" s="8" t="s">
        <v>96</v>
      </c>
      <c r="AN8" s="8" t="s">
        <v>38</v>
      </c>
      <c r="AO8" s="8" t="s">
        <v>36</v>
      </c>
      <c r="AP8" s="8" t="s">
        <v>39</v>
      </c>
      <c r="AQ8" s="8" t="s">
        <v>73</v>
      </c>
      <c r="AR8" s="8" t="s">
        <v>74</v>
      </c>
      <c r="AS8" s="2" t="s">
        <v>5</v>
      </c>
      <c r="AT8" s="67" t="s">
        <v>16</v>
      </c>
      <c r="AU8" s="8" t="s">
        <v>96</v>
      </c>
      <c r="AV8" s="8" t="s">
        <v>38</v>
      </c>
      <c r="AW8" s="8" t="s">
        <v>36</v>
      </c>
      <c r="AX8" s="8" t="s">
        <v>39</v>
      </c>
      <c r="AY8" s="8" t="s">
        <v>73</v>
      </c>
      <c r="AZ8" s="8" t="s">
        <v>74</v>
      </c>
      <c r="BA8" s="2" t="s">
        <v>5</v>
      </c>
      <c r="BB8" s="2" t="s">
        <v>16</v>
      </c>
      <c r="BC8" s="79" t="s">
        <v>23</v>
      </c>
      <c r="BD8" s="35" t="s">
        <v>4</v>
      </c>
      <c r="BE8" s="37" t="s">
        <v>23</v>
      </c>
      <c r="BF8" s="37" t="s">
        <v>23</v>
      </c>
      <c r="BG8" s="35" t="s">
        <v>4</v>
      </c>
      <c r="BH8" s="35" t="s">
        <v>4</v>
      </c>
      <c r="BI8" s="35" t="s">
        <v>23</v>
      </c>
      <c r="BJ8" s="35" t="s">
        <v>4</v>
      </c>
      <c r="BK8" s="35" t="s">
        <v>17</v>
      </c>
      <c r="BL8" s="35" t="s">
        <v>18</v>
      </c>
      <c r="BM8" s="8" t="s">
        <v>98</v>
      </c>
      <c r="BN8" s="2" t="s">
        <v>6</v>
      </c>
    </row>
    <row r="9" spans="1:66" x14ac:dyDescent="0.2">
      <c r="A9" s="6">
        <v>1</v>
      </c>
      <c r="B9" s="6" t="s">
        <v>222</v>
      </c>
      <c r="C9" s="6" t="s">
        <v>342</v>
      </c>
      <c r="D9" s="6" t="s">
        <v>223</v>
      </c>
      <c r="E9" s="6" t="s">
        <v>29</v>
      </c>
      <c r="F9" s="6" t="s">
        <v>135</v>
      </c>
      <c r="H9" s="69">
        <v>190</v>
      </c>
      <c r="I9" s="69">
        <v>0</v>
      </c>
      <c r="J9" s="70">
        <f t="shared" ref="J9:J27" si="0">H9+I9</f>
        <v>190</v>
      </c>
      <c r="K9" s="69">
        <v>5.5</v>
      </c>
      <c r="L9" s="69">
        <v>6.5</v>
      </c>
      <c r="M9" s="69">
        <v>3</v>
      </c>
      <c r="N9" s="71">
        <v>3</v>
      </c>
      <c r="R9" s="73">
        <f t="shared" ref="R9:R27" si="1">P9+Q9</f>
        <v>0</v>
      </c>
      <c r="V9" s="74">
        <v>99</v>
      </c>
      <c r="X9" s="75">
        <v>192</v>
      </c>
      <c r="Y9" s="75">
        <v>0</v>
      </c>
      <c r="Z9" s="76">
        <f t="shared" ref="Z9:Z27" si="2">X9+Y9</f>
        <v>192</v>
      </c>
      <c r="AA9" s="75">
        <v>6</v>
      </c>
      <c r="AB9" s="75">
        <v>6</v>
      </c>
      <c r="AC9" s="75">
        <v>2</v>
      </c>
      <c r="AD9" s="77">
        <v>2</v>
      </c>
      <c r="BC9" s="12">
        <f t="shared" ref="BC9:BC27" si="3">N9+V9+AD9+AL9+AT9+BB9</f>
        <v>104</v>
      </c>
      <c r="BD9" s="12">
        <f t="shared" ref="BD9:BD27" si="4">J9+R9+Z9+AH9+AP9+AX9</f>
        <v>382</v>
      </c>
      <c r="BE9" s="39">
        <f>IF($O$4&gt;0,(LARGE(($N9,$V9,$AD9,$AL9,$AT9,$BB9),1)),"0")</f>
        <v>99</v>
      </c>
      <c r="BF9"/>
      <c r="BG9" s="12">
        <v>0</v>
      </c>
      <c r="BH9" s="12">
        <v>0</v>
      </c>
      <c r="BI9" s="39">
        <f t="shared" ref="BI9:BI27" si="5">BC9-BE9-BF9</f>
        <v>5</v>
      </c>
      <c r="BJ9" s="12">
        <f t="shared" ref="BJ9:BJ27" si="6">BD9-BG9-BH9</f>
        <v>382</v>
      </c>
      <c r="BK9" s="6">
        <v>1</v>
      </c>
      <c r="BM9" s="111" t="s">
        <v>452</v>
      </c>
    </row>
    <row r="10" spans="1:66" x14ac:dyDescent="0.2">
      <c r="A10" s="6">
        <v>2</v>
      </c>
      <c r="B10" s="6" t="s">
        <v>220</v>
      </c>
      <c r="C10" s="6" t="s">
        <v>341</v>
      </c>
      <c r="D10" s="6" t="s">
        <v>221</v>
      </c>
      <c r="E10" s="6" t="s">
        <v>29</v>
      </c>
      <c r="F10" s="6" t="s">
        <v>123</v>
      </c>
      <c r="H10" s="69">
        <v>201.5</v>
      </c>
      <c r="I10" s="69">
        <v>0</v>
      </c>
      <c r="J10" s="70">
        <f t="shared" si="0"/>
        <v>201.5</v>
      </c>
      <c r="K10" s="69">
        <v>6.5</v>
      </c>
      <c r="L10" s="69">
        <v>7</v>
      </c>
      <c r="M10" s="69">
        <v>2</v>
      </c>
      <c r="N10" s="71">
        <v>2</v>
      </c>
      <c r="P10" s="72">
        <v>195.5</v>
      </c>
      <c r="Q10" s="72">
        <v>0</v>
      </c>
      <c r="R10" s="73">
        <f t="shared" si="1"/>
        <v>195.5</v>
      </c>
      <c r="S10" s="72">
        <v>6.5</v>
      </c>
      <c r="T10" s="72">
        <v>7</v>
      </c>
      <c r="U10" s="72">
        <v>4</v>
      </c>
      <c r="V10" s="74">
        <v>4</v>
      </c>
      <c r="X10" s="75">
        <v>174</v>
      </c>
      <c r="Y10" s="75">
        <v>0</v>
      </c>
      <c r="Z10" s="76">
        <f t="shared" si="2"/>
        <v>174</v>
      </c>
      <c r="AA10" s="75">
        <v>5</v>
      </c>
      <c r="AB10" s="75">
        <v>5</v>
      </c>
      <c r="AC10" s="75">
        <v>10</v>
      </c>
      <c r="AD10" s="77">
        <v>10</v>
      </c>
      <c r="BC10" s="12">
        <f t="shared" si="3"/>
        <v>16</v>
      </c>
      <c r="BD10" s="12">
        <f t="shared" si="4"/>
        <v>571</v>
      </c>
      <c r="BE10" s="39">
        <f>IF($O$4&gt;0,(LARGE(($N10,$V10,$AD10,$AL10,$AT10,$BB10),1)),"0")</f>
        <v>10</v>
      </c>
      <c r="BF10"/>
      <c r="BG10" s="12">
        <v>174</v>
      </c>
      <c r="BH10" s="12">
        <v>0</v>
      </c>
      <c r="BI10" s="39">
        <f t="shared" si="5"/>
        <v>6</v>
      </c>
      <c r="BJ10" s="12">
        <f t="shared" si="6"/>
        <v>397</v>
      </c>
      <c r="BK10" s="6">
        <v>2</v>
      </c>
    </row>
    <row r="11" spans="1:66" x14ac:dyDescent="0.2">
      <c r="A11" s="6">
        <v>3</v>
      </c>
      <c r="B11" s="6" t="s">
        <v>398</v>
      </c>
      <c r="C11" s="6" t="s">
        <v>423</v>
      </c>
      <c r="D11" s="6" t="s">
        <v>399</v>
      </c>
      <c r="E11" s="6" t="s">
        <v>29</v>
      </c>
      <c r="F11" s="6" t="s">
        <v>162</v>
      </c>
      <c r="J11" s="70">
        <f t="shared" si="0"/>
        <v>0</v>
      </c>
      <c r="N11" s="71">
        <v>99</v>
      </c>
      <c r="P11" s="72">
        <v>191.5</v>
      </c>
      <c r="Q11" s="72">
        <v>0</v>
      </c>
      <c r="R11" s="73">
        <f t="shared" si="1"/>
        <v>191.5</v>
      </c>
      <c r="S11" s="72">
        <v>6.5</v>
      </c>
      <c r="T11" s="72">
        <v>7</v>
      </c>
      <c r="U11" s="72">
        <v>6</v>
      </c>
      <c r="V11" s="74">
        <v>6</v>
      </c>
      <c r="X11" s="75">
        <v>201</v>
      </c>
      <c r="Y11" s="75">
        <v>0</v>
      </c>
      <c r="Z11" s="76">
        <f t="shared" si="2"/>
        <v>201</v>
      </c>
      <c r="AA11" s="75">
        <v>7</v>
      </c>
      <c r="AB11" s="75">
        <v>7</v>
      </c>
      <c r="AC11" s="75">
        <v>1</v>
      </c>
      <c r="AD11" s="77">
        <v>1</v>
      </c>
      <c r="BC11" s="12">
        <f t="shared" si="3"/>
        <v>106</v>
      </c>
      <c r="BD11" s="12">
        <f t="shared" si="4"/>
        <v>392.5</v>
      </c>
      <c r="BE11" s="39">
        <f>IF($O$4&gt;0,(LARGE(($N11,$V11,$AD11,$AL11,$AT11,$BB11),1)),"0")</f>
        <v>99</v>
      </c>
      <c r="BF11"/>
      <c r="BG11" s="12">
        <v>0</v>
      </c>
      <c r="BH11" s="12">
        <v>0</v>
      </c>
      <c r="BI11" s="39">
        <f t="shared" si="5"/>
        <v>7</v>
      </c>
      <c r="BJ11" s="12">
        <f t="shared" si="6"/>
        <v>392.5</v>
      </c>
      <c r="BK11" s="6">
        <v>3</v>
      </c>
    </row>
    <row r="12" spans="1:66" x14ac:dyDescent="0.2">
      <c r="A12" s="6">
        <v>4</v>
      </c>
      <c r="B12" s="6" t="s">
        <v>234</v>
      </c>
      <c r="C12" s="6" t="s">
        <v>348</v>
      </c>
      <c r="D12" s="6" t="s">
        <v>235</v>
      </c>
      <c r="E12" s="6" t="s">
        <v>29</v>
      </c>
      <c r="F12" s="6" t="s">
        <v>132</v>
      </c>
      <c r="H12" s="69">
        <v>186</v>
      </c>
      <c r="I12" s="69">
        <v>0</v>
      </c>
      <c r="J12" s="70">
        <f t="shared" si="0"/>
        <v>186</v>
      </c>
      <c r="K12" s="69">
        <v>5.5</v>
      </c>
      <c r="L12" s="69">
        <v>7</v>
      </c>
      <c r="M12" s="69">
        <v>9</v>
      </c>
      <c r="N12" s="71">
        <v>9</v>
      </c>
      <c r="P12" s="72">
        <v>208</v>
      </c>
      <c r="Q12" s="72">
        <v>0</v>
      </c>
      <c r="R12" s="73">
        <f t="shared" si="1"/>
        <v>208</v>
      </c>
      <c r="S12" s="72">
        <v>7</v>
      </c>
      <c r="T12" s="72">
        <v>7.5</v>
      </c>
      <c r="U12" s="72">
        <v>2</v>
      </c>
      <c r="V12" s="74">
        <v>2</v>
      </c>
      <c r="X12" s="75">
        <v>189</v>
      </c>
      <c r="Y12" s="75">
        <v>0</v>
      </c>
      <c r="Z12" s="76">
        <f t="shared" si="2"/>
        <v>189</v>
      </c>
      <c r="AA12" s="75">
        <v>6</v>
      </c>
      <c r="AB12" s="75">
        <v>6</v>
      </c>
      <c r="AC12" s="75">
        <v>5</v>
      </c>
      <c r="AD12" s="77">
        <v>5</v>
      </c>
      <c r="BC12" s="12">
        <f t="shared" si="3"/>
        <v>16</v>
      </c>
      <c r="BD12" s="12">
        <f t="shared" si="4"/>
        <v>583</v>
      </c>
      <c r="BE12" s="39">
        <f>IF($O$4&gt;0,(LARGE(($N12,$V12,$AD12,$AL12,$AT12,$BB12),1)),"0")</f>
        <v>9</v>
      </c>
      <c r="BF12"/>
      <c r="BG12" s="12">
        <v>186</v>
      </c>
      <c r="BH12" s="12">
        <v>0</v>
      </c>
      <c r="BI12" s="39">
        <f t="shared" si="5"/>
        <v>7</v>
      </c>
      <c r="BJ12" s="12">
        <f t="shared" si="6"/>
        <v>397</v>
      </c>
      <c r="BK12" s="6">
        <v>3</v>
      </c>
      <c r="BM12" s="6" t="s">
        <v>453</v>
      </c>
      <c r="BN12" s="111" t="s">
        <v>450</v>
      </c>
    </row>
    <row r="13" spans="1:66" x14ac:dyDescent="0.2">
      <c r="A13" s="6">
        <v>5</v>
      </c>
      <c r="B13" s="6" t="s">
        <v>396</v>
      </c>
      <c r="C13" s="6" t="s">
        <v>422</v>
      </c>
      <c r="D13" s="6" t="s">
        <v>397</v>
      </c>
      <c r="E13" s="6" t="s">
        <v>29</v>
      </c>
      <c r="F13" s="6" t="s">
        <v>440</v>
      </c>
      <c r="J13" s="70">
        <f t="shared" si="0"/>
        <v>0</v>
      </c>
      <c r="N13" s="71">
        <v>99</v>
      </c>
      <c r="P13" s="72">
        <v>208.5</v>
      </c>
      <c r="Q13" s="72">
        <v>0</v>
      </c>
      <c r="R13" s="73">
        <f t="shared" si="1"/>
        <v>208.5</v>
      </c>
      <c r="S13" s="72">
        <v>7</v>
      </c>
      <c r="T13" s="72">
        <v>7</v>
      </c>
      <c r="U13" s="72">
        <v>1</v>
      </c>
      <c r="V13" s="74">
        <v>1</v>
      </c>
      <c r="X13" s="75">
        <v>184</v>
      </c>
      <c r="Y13" s="75">
        <v>0</v>
      </c>
      <c r="Z13" s="76">
        <f t="shared" si="2"/>
        <v>184</v>
      </c>
      <c r="AA13" s="75">
        <v>6</v>
      </c>
      <c r="AB13" s="75">
        <v>6</v>
      </c>
      <c r="AC13" s="75">
        <v>6</v>
      </c>
      <c r="AD13" s="77">
        <v>6</v>
      </c>
      <c r="BC13" s="12">
        <f t="shared" si="3"/>
        <v>106</v>
      </c>
      <c r="BD13" s="12">
        <f t="shared" si="4"/>
        <v>392.5</v>
      </c>
      <c r="BE13" s="39">
        <f>IF($O$4&gt;0,(LARGE(($N13,$V13,$AD13,$AL13,$AT13,$BB13),1)),"0")</f>
        <v>99</v>
      </c>
      <c r="BF13"/>
      <c r="BG13" s="12">
        <v>0</v>
      </c>
      <c r="BH13" s="12">
        <v>0</v>
      </c>
      <c r="BI13" s="39">
        <f t="shared" si="5"/>
        <v>7</v>
      </c>
      <c r="BJ13" s="12">
        <f t="shared" si="6"/>
        <v>392.5</v>
      </c>
      <c r="BL13" s="6">
        <v>1</v>
      </c>
    </row>
    <row r="14" spans="1:66" x14ac:dyDescent="0.2">
      <c r="A14" s="6">
        <v>6</v>
      </c>
      <c r="B14" s="6" t="s">
        <v>226</v>
      </c>
      <c r="C14" s="6" t="s">
        <v>344</v>
      </c>
      <c r="D14" s="6" t="s">
        <v>227</v>
      </c>
      <c r="E14" s="6" t="s">
        <v>29</v>
      </c>
      <c r="F14" s="6" t="s">
        <v>132</v>
      </c>
      <c r="H14" s="69">
        <v>188.5</v>
      </c>
      <c r="I14" s="69">
        <v>0</v>
      </c>
      <c r="J14" s="70">
        <f t="shared" si="0"/>
        <v>188.5</v>
      </c>
      <c r="K14" s="69">
        <v>5.5</v>
      </c>
      <c r="L14" s="69">
        <v>6</v>
      </c>
      <c r="M14" s="69">
        <v>5</v>
      </c>
      <c r="N14" s="71">
        <v>5</v>
      </c>
      <c r="P14" s="72">
        <v>192.5</v>
      </c>
      <c r="Q14" s="72">
        <v>0</v>
      </c>
      <c r="R14" s="73">
        <f t="shared" si="1"/>
        <v>192.5</v>
      </c>
      <c r="S14" s="72">
        <v>6</v>
      </c>
      <c r="T14" s="72">
        <v>7</v>
      </c>
      <c r="U14" s="72">
        <v>5</v>
      </c>
      <c r="V14" s="74">
        <v>5</v>
      </c>
      <c r="X14" s="75">
        <v>190</v>
      </c>
      <c r="Y14" s="75">
        <v>0</v>
      </c>
      <c r="Z14" s="76">
        <f t="shared" si="2"/>
        <v>190</v>
      </c>
      <c r="AA14" s="75">
        <v>7</v>
      </c>
      <c r="AB14" s="75">
        <v>6</v>
      </c>
      <c r="AC14" s="75">
        <v>4</v>
      </c>
      <c r="AD14" s="77">
        <v>4</v>
      </c>
      <c r="BC14" s="12">
        <f t="shared" si="3"/>
        <v>14</v>
      </c>
      <c r="BD14" s="12">
        <f t="shared" si="4"/>
        <v>571</v>
      </c>
      <c r="BE14" s="39">
        <f>IF($O$4&gt;0,(LARGE(($N14,$V14,$AD14,$AL14,$AT14,$BB14),1)),"0")</f>
        <v>5</v>
      </c>
      <c r="BF14"/>
      <c r="BG14" s="12">
        <v>188.5</v>
      </c>
      <c r="BH14" s="12">
        <v>0</v>
      </c>
      <c r="BI14" s="39">
        <f t="shared" si="5"/>
        <v>9</v>
      </c>
      <c r="BJ14" s="12">
        <f t="shared" si="6"/>
        <v>382.5</v>
      </c>
      <c r="BL14" s="6">
        <v>2</v>
      </c>
      <c r="BN14" s="111" t="s">
        <v>451</v>
      </c>
    </row>
    <row r="15" spans="1:66" x14ac:dyDescent="0.2">
      <c r="A15" s="6">
        <v>7</v>
      </c>
      <c r="B15" s="6" t="s">
        <v>400</v>
      </c>
      <c r="C15" s="6" t="s">
        <v>306</v>
      </c>
      <c r="D15" s="6" t="s">
        <v>401</v>
      </c>
      <c r="E15" s="6" t="s">
        <v>29</v>
      </c>
      <c r="J15" s="70">
        <f t="shared" si="0"/>
        <v>0</v>
      </c>
      <c r="N15" s="71">
        <v>99</v>
      </c>
      <c r="P15" s="72">
        <v>191</v>
      </c>
      <c r="Q15" s="72">
        <v>0</v>
      </c>
      <c r="R15" s="73">
        <f t="shared" si="1"/>
        <v>191</v>
      </c>
      <c r="S15" s="72">
        <v>6</v>
      </c>
      <c r="T15" s="72">
        <v>7</v>
      </c>
      <c r="U15" s="72">
        <v>8</v>
      </c>
      <c r="V15" s="74">
        <v>8</v>
      </c>
      <c r="X15" s="75">
        <v>192</v>
      </c>
      <c r="Y15" s="75">
        <v>0</v>
      </c>
      <c r="Z15" s="76">
        <f t="shared" si="2"/>
        <v>192</v>
      </c>
      <c r="AA15" s="75">
        <v>6</v>
      </c>
      <c r="AB15" s="75">
        <v>6</v>
      </c>
      <c r="AC15" s="75">
        <v>2</v>
      </c>
      <c r="AD15" s="77">
        <v>2</v>
      </c>
      <c r="BC15" s="12">
        <f t="shared" si="3"/>
        <v>109</v>
      </c>
      <c r="BD15" s="12">
        <f t="shared" si="4"/>
        <v>383</v>
      </c>
      <c r="BE15" s="39">
        <f>IF($O$4&gt;0,(LARGE(($N15,$V15,$AD15,$AL15,$AT15,$BB15),1)),"0")</f>
        <v>99</v>
      </c>
      <c r="BF15"/>
      <c r="BG15" s="12">
        <v>0</v>
      </c>
      <c r="BH15" s="12">
        <v>0</v>
      </c>
      <c r="BI15" s="39">
        <f t="shared" si="5"/>
        <v>10</v>
      </c>
      <c r="BJ15" s="12">
        <f t="shared" si="6"/>
        <v>383</v>
      </c>
    </row>
    <row r="16" spans="1:66" x14ac:dyDescent="0.2">
      <c r="A16" s="6">
        <v>8</v>
      </c>
      <c r="B16" s="6" t="s">
        <v>232</v>
      </c>
      <c r="C16" s="6" t="s">
        <v>347</v>
      </c>
      <c r="D16" s="6" t="s">
        <v>233</v>
      </c>
      <c r="E16" s="6" t="s">
        <v>29</v>
      </c>
      <c r="F16" s="6" t="s">
        <v>123</v>
      </c>
      <c r="H16" s="69">
        <v>186.5</v>
      </c>
      <c r="I16" s="69">
        <v>0</v>
      </c>
      <c r="J16" s="70">
        <f t="shared" si="0"/>
        <v>186.5</v>
      </c>
      <c r="K16" s="69">
        <v>6</v>
      </c>
      <c r="L16" s="69">
        <v>7</v>
      </c>
      <c r="M16" s="69">
        <v>8</v>
      </c>
      <c r="N16" s="71">
        <v>8</v>
      </c>
      <c r="P16" s="72">
        <v>197</v>
      </c>
      <c r="Q16" s="72">
        <v>0</v>
      </c>
      <c r="R16" s="73">
        <f t="shared" si="1"/>
        <v>197</v>
      </c>
      <c r="S16" s="72">
        <v>7</v>
      </c>
      <c r="T16" s="72">
        <v>7</v>
      </c>
      <c r="U16" s="72">
        <v>3</v>
      </c>
      <c r="V16" s="74">
        <v>3</v>
      </c>
      <c r="X16" s="75">
        <v>180</v>
      </c>
      <c r="Y16" s="75">
        <v>0</v>
      </c>
      <c r="Z16" s="76">
        <f t="shared" si="2"/>
        <v>180</v>
      </c>
      <c r="AA16" s="75">
        <v>5</v>
      </c>
      <c r="AB16" s="75">
        <v>6</v>
      </c>
      <c r="AC16" s="75">
        <v>8</v>
      </c>
      <c r="AD16" s="77">
        <v>8</v>
      </c>
      <c r="BC16" s="12">
        <f t="shared" si="3"/>
        <v>19</v>
      </c>
      <c r="BD16" s="12">
        <f t="shared" si="4"/>
        <v>563.5</v>
      </c>
      <c r="BE16" s="39">
        <f>IF($O$4&gt;0,(LARGE(($N16,$V16,$AD16,$AL16,$AT16,$BB16),1)),"0")</f>
        <v>8</v>
      </c>
      <c r="BF16"/>
      <c r="BG16" s="12">
        <v>180</v>
      </c>
      <c r="BH16" s="12">
        <v>0</v>
      </c>
      <c r="BI16" s="39">
        <f t="shared" si="5"/>
        <v>11</v>
      </c>
      <c r="BJ16" s="12">
        <f t="shared" si="6"/>
        <v>383.5</v>
      </c>
    </row>
    <row r="17" spans="1:62" x14ac:dyDescent="0.2">
      <c r="A17" s="6">
        <v>9</v>
      </c>
      <c r="B17" s="6" t="s">
        <v>236</v>
      </c>
      <c r="C17" s="6" t="s">
        <v>349</v>
      </c>
      <c r="D17" s="6" t="s">
        <v>237</v>
      </c>
      <c r="E17" s="6" t="s">
        <v>29</v>
      </c>
      <c r="F17" s="6" t="s">
        <v>123</v>
      </c>
      <c r="H17" s="69">
        <v>184.5</v>
      </c>
      <c r="I17" s="69">
        <v>0</v>
      </c>
      <c r="J17" s="70">
        <f t="shared" si="0"/>
        <v>184.5</v>
      </c>
      <c r="K17" s="69">
        <v>6.5</v>
      </c>
      <c r="L17" s="69">
        <v>7</v>
      </c>
      <c r="M17" s="69">
        <v>10</v>
      </c>
      <c r="N17" s="71">
        <v>10</v>
      </c>
      <c r="P17" s="72">
        <v>188.5</v>
      </c>
      <c r="Q17" s="72">
        <v>0</v>
      </c>
      <c r="R17" s="73">
        <f t="shared" si="1"/>
        <v>188.5</v>
      </c>
      <c r="S17" s="72">
        <v>6</v>
      </c>
      <c r="T17" s="72">
        <v>6.5</v>
      </c>
      <c r="U17" s="72">
        <v>10</v>
      </c>
      <c r="V17" s="74">
        <v>10</v>
      </c>
      <c r="X17" s="75">
        <v>184</v>
      </c>
      <c r="Y17" s="75">
        <v>0</v>
      </c>
      <c r="Z17" s="76">
        <f t="shared" si="2"/>
        <v>184</v>
      </c>
      <c r="AA17" s="75">
        <v>6</v>
      </c>
      <c r="AB17" s="75">
        <v>6</v>
      </c>
      <c r="AC17" s="75">
        <v>6</v>
      </c>
      <c r="AD17" s="77">
        <v>6</v>
      </c>
      <c r="BC17" s="12">
        <f t="shared" si="3"/>
        <v>26</v>
      </c>
      <c r="BD17" s="12">
        <f t="shared" si="4"/>
        <v>557</v>
      </c>
      <c r="BE17" s="39">
        <f>IF($O$4&gt;0,(LARGE(($N17,$V17,$AD17,$AL17,$AT17,$BB17),1)),"0")</f>
        <v>10</v>
      </c>
      <c r="BF17"/>
      <c r="BG17" s="12">
        <v>184.5</v>
      </c>
      <c r="BH17" s="12">
        <v>0</v>
      </c>
      <c r="BI17" s="39">
        <f t="shared" si="5"/>
        <v>16</v>
      </c>
      <c r="BJ17" s="12">
        <f t="shared" si="6"/>
        <v>372.5</v>
      </c>
    </row>
    <row r="18" spans="1:62" x14ac:dyDescent="0.2">
      <c r="A18" s="6">
        <v>10</v>
      </c>
      <c r="B18" s="6" t="s">
        <v>238</v>
      </c>
      <c r="C18" s="6" t="s">
        <v>350</v>
      </c>
      <c r="D18" s="6" t="s">
        <v>239</v>
      </c>
      <c r="E18" s="6" t="s">
        <v>29</v>
      </c>
      <c r="F18" s="6" t="s">
        <v>132</v>
      </c>
      <c r="H18" s="69">
        <v>184.5</v>
      </c>
      <c r="I18" s="69">
        <v>0</v>
      </c>
      <c r="J18" s="70">
        <f t="shared" si="0"/>
        <v>184.5</v>
      </c>
      <c r="K18" s="69">
        <v>6</v>
      </c>
      <c r="L18" s="69">
        <v>7</v>
      </c>
      <c r="M18" s="69">
        <v>11</v>
      </c>
      <c r="N18" s="71">
        <v>11</v>
      </c>
      <c r="P18" s="72">
        <v>191</v>
      </c>
      <c r="Q18" s="72">
        <v>0</v>
      </c>
      <c r="R18" s="73">
        <f t="shared" si="1"/>
        <v>191</v>
      </c>
      <c r="S18" s="72">
        <v>6</v>
      </c>
      <c r="T18" s="72">
        <v>7</v>
      </c>
      <c r="U18" s="72">
        <v>8</v>
      </c>
      <c r="V18" s="74">
        <v>8</v>
      </c>
      <c r="X18" s="75">
        <v>175</v>
      </c>
      <c r="Y18" s="75">
        <v>0</v>
      </c>
      <c r="Z18" s="76">
        <f t="shared" si="2"/>
        <v>175</v>
      </c>
      <c r="AA18" s="75">
        <v>6</v>
      </c>
      <c r="AB18" s="75">
        <v>6</v>
      </c>
      <c r="AC18" s="75">
        <v>9</v>
      </c>
      <c r="AD18" s="77">
        <v>9</v>
      </c>
      <c r="BC18" s="12">
        <f t="shared" si="3"/>
        <v>28</v>
      </c>
      <c r="BD18" s="12">
        <f t="shared" si="4"/>
        <v>550.5</v>
      </c>
      <c r="BE18" s="39">
        <f>IF($O$4&gt;0,(LARGE(($N18,$V18,$AD18,$AL18,$AT18,$BB18),1)),"0")</f>
        <v>11</v>
      </c>
      <c r="BF18"/>
      <c r="BG18" s="12">
        <v>184.5</v>
      </c>
      <c r="BH18" s="12">
        <v>0</v>
      </c>
      <c r="BI18" s="39">
        <f t="shared" si="5"/>
        <v>17</v>
      </c>
      <c r="BJ18" s="12">
        <f t="shared" si="6"/>
        <v>366</v>
      </c>
    </row>
    <row r="19" spans="1:62" x14ac:dyDescent="0.2">
      <c r="A19" s="6">
        <v>11</v>
      </c>
      <c r="B19" s="6" t="s">
        <v>244</v>
      </c>
      <c r="C19" s="6" t="s">
        <v>353</v>
      </c>
      <c r="D19" s="6" t="s">
        <v>245</v>
      </c>
      <c r="E19" s="6" t="s">
        <v>29</v>
      </c>
      <c r="F19" s="6" t="s">
        <v>145</v>
      </c>
      <c r="H19" s="69">
        <v>171</v>
      </c>
      <c r="I19" s="69">
        <v>0</v>
      </c>
      <c r="J19" s="70">
        <f t="shared" si="0"/>
        <v>171</v>
      </c>
      <c r="K19" s="69">
        <v>5</v>
      </c>
      <c r="L19" s="69">
        <v>6.5</v>
      </c>
      <c r="M19" s="69">
        <v>14</v>
      </c>
      <c r="N19" s="71">
        <v>14</v>
      </c>
      <c r="P19" s="72">
        <v>191.5</v>
      </c>
      <c r="Q19" s="72">
        <v>0</v>
      </c>
      <c r="R19" s="73">
        <f t="shared" si="1"/>
        <v>191.5</v>
      </c>
      <c r="S19" s="72">
        <v>6.5</v>
      </c>
      <c r="T19" s="72">
        <v>7</v>
      </c>
      <c r="U19" s="72">
        <v>6</v>
      </c>
      <c r="V19" s="74">
        <v>6</v>
      </c>
      <c r="X19" s="75">
        <v>173</v>
      </c>
      <c r="Y19" s="75">
        <v>0</v>
      </c>
      <c r="Z19" s="76">
        <f t="shared" si="2"/>
        <v>173</v>
      </c>
      <c r="AA19" s="75">
        <v>5</v>
      </c>
      <c r="AB19" s="75">
        <v>6</v>
      </c>
      <c r="AC19" s="75">
        <v>11</v>
      </c>
      <c r="AD19" s="77">
        <v>11</v>
      </c>
      <c r="BC19" s="12">
        <f t="shared" si="3"/>
        <v>31</v>
      </c>
      <c r="BD19" s="12">
        <f t="shared" si="4"/>
        <v>535.5</v>
      </c>
      <c r="BE19" s="39">
        <f>IF($O$4&gt;0,(LARGE(($N19,$V19,$AD19,$AL19,$AT19,$BB19),1)),"0")</f>
        <v>14</v>
      </c>
      <c r="BF19"/>
      <c r="BG19" s="12">
        <v>171</v>
      </c>
      <c r="BH19" s="12">
        <v>0</v>
      </c>
      <c r="BI19" s="39">
        <f t="shared" si="5"/>
        <v>17</v>
      </c>
      <c r="BJ19" s="12">
        <f t="shared" si="6"/>
        <v>364.5</v>
      </c>
    </row>
    <row r="20" spans="1:62" x14ac:dyDescent="0.2">
      <c r="A20" s="6">
        <v>12</v>
      </c>
      <c r="B20" s="6" t="s">
        <v>230</v>
      </c>
      <c r="C20" s="6" t="s">
        <v>346</v>
      </c>
      <c r="D20" s="6" t="s">
        <v>231</v>
      </c>
      <c r="E20" s="6" t="s">
        <v>29</v>
      </c>
      <c r="F20" s="6" t="s">
        <v>123</v>
      </c>
      <c r="H20" s="69">
        <v>187</v>
      </c>
      <c r="I20" s="69">
        <v>0</v>
      </c>
      <c r="J20" s="70">
        <f t="shared" si="0"/>
        <v>187</v>
      </c>
      <c r="K20" s="69">
        <v>5.5</v>
      </c>
      <c r="L20" s="69">
        <v>6</v>
      </c>
      <c r="M20" s="69">
        <v>7</v>
      </c>
      <c r="N20" s="71">
        <v>7</v>
      </c>
      <c r="P20" s="72">
        <v>185</v>
      </c>
      <c r="Q20" s="72">
        <v>0</v>
      </c>
      <c r="R20" s="73">
        <f t="shared" si="1"/>
        <v>185</v>
      </c>
      <c r="S20" s="72">
        <v>6</v>
      </c>
      <c r="T20" s="72">
        <v>6.5</v>
      </c>
      <c r="U20" s="72">
        <v>11</v>
      </c>
      <c r="V20" s="74">
        <v>11</v>
      </c>
      <c r="X20" s="75">
        <v>172</v>
      </c>
      <c r="Y20" s="75">
        <v>0</v>
      </c>
      <c r="Z20" s="76">
        <f t="shared" si="2"/>
        <v>172</v>
      </c>
      <c r="AA20" s="75">
        <v>6</v>
      </c>
      <c r="AB20" s="75">
        <v>6</v>
      </c>
      <c r="AC20" s="75">
        <v>12</v>
      </c>
      <c r="AD20" s="77">
        <v>12</v>
      </c>
      <c r="BC20" s="12">
        <f t="shared" si="3"/>
        <v>30</v>
      </c>
      <c r="BD20" s="12">
        <f t="shared" si="4"/>
        <v>544</v>
      </c>
      <c r="BE20" s="39">
        <f>IF($O$4&gt;0,(LARGE(($N20,$V20,$AD20,$AL20,$AT20,$BB20),1)),"0")</f>
        <v>12</v>
      </c>
      <c r="BF20"/>
      <c r="BG20" s="12">
        <v>172</v>
      </c>
      <c r="BH20" s="12">
        <v>0</v>
      </c>
      <c r="BI20" s="39">
        <f t="shared" si="5"/>
        <v>18</v>
      </c>
      <c r="BJ20" s="12">
        <f t="shared" si="6"/>
        <v>372</v>
      </c>
    </row>
    <row r="21" spans="1:62" x14ac:dyDescent="0.2">
      <c r="A21" s="6">
        <v>13</v>
      </c>
      <c r="B21" s="6" t="s">
        <v>218</v>
      </c>
      <c r="C21" s="6" t="s">
        <v>340</v>
      </c>
      <c r="D21" s="6" t="s">
        <v>219</v>
      </c>
      <c r="E21" s="6" t="s">
        <v>29</v>
      </c>
      <c r="F21" s="6" t="s">
        <v>132</v>
      </c>
      <c r="H21" s="69">
        <v>205.5</v>
      </c>
      <c r="I21" s="69">
        <v>0</v>
      </c>
      <c r="J21" s="70">
        <f t="shared" si="0"/>
        <v>205.5</v>
      </c>
      <c r="K21" s="69">
        <v>7</v>
      </c>
      <c r="L21" s="69">
        <v>7.5</v>
      </c>
      <c r="M21" s="69">
        <v>1</v>
      </c>
      <c r="N21" s="71">
        <v>1</v>
      </c>
      <c r="R21" s="73">
        <f t="shared" si="1"/>
        <v>0</v>
      </c>
      <c r="V21" s="74">
        <v>99</v>
      </c>
      <c r="Z21" s="76">
        <f t="shared" si="2"/>
        <v>0</v>
      </c>
      <c r="AD21" s="77">
        <v>99</v>
      </c>
      <c r="BC21" s="12">
        <f t="shared" si="3"/>
        <v>199</v>
      </c>
      <c r="BD21" s="12">
        <f t="shared" si="4"/>
        <v>205.5</v>
      </c>
      <c r="BE21" s="39">
        <f>IF($O$4&gt;0,(LARGE(($N21,$V21,$AD21,$AL21,$AT21,$BB21),1)),"0")</f>
        <v>99</v>
      </c>
      <c r="BF21"/>
      <c r="BG21" s="12">
        <v>0</v>
      </c>
      <c r="BH21" s="12">
        <v>0</v>
      </c>
      <c r="BI21" s="39">
        <f t="shared" si="5"/>
        <v>100</v>
      </c>
      <c r="BJ21" s="12">
        <f t="shared" si="6"/>
        <v>205.5</v>
      </c>
    </row>
    <row r="22" spans="1:62" x14ac:dyDescent="0.2">
      <c r="A22" s="6">
        <v>14</v>
      </c>
      <c r="B22" s="6" t="s">
        <v>224</v>
      </c>
      <c r="C22" s="6" t="s">
        <v>343</v>
      </c>
      <c r="D22" s="6" t="s">
        <v>225</v>
      </c>
      <c r="E22" s="6" t="s">
        <v>29</v>
      </c>
      <c r="F22" s="6" t="s">
        <v>138</v>
      </c>
      <c r="H22" s="69">
        <v>189.5</v>
      </c>
      <c r="I22" s="69">
        <v>0</v>
      </c>
      <c r="J22" s="70">
        <f t="shared" si="0"/>
        <v>189.5</v>
      </c>
      <c r="K22" s="69">
        <v>6.5</v>
      </c>
      <c r="L22" s="69">
        <v>7</v>
      </c>
      <c r="M22" s="69">
        <v>4</v>
      </c>
      <c r="N22" s="71">
        <v>4</v>
      </c>
      <c r="R22" s="73">
        <f t="shared" si="1"/>
        <v>0</v>
      </c>
      <c r="V22" s="74">
        <v>99</v>
      </c>
      <c r="Z22" s="76">
        <f t="shared" si="2"/>
        <v>0</v>
      </c>
      <c r="AD22" s="77">
        <v>99</v>
      </c>
      <c r="BC22" s="12">
        <f t="shared" si="3"/>
        <v>202</v>
      </c>
      <c r="BD22" s="12">
        <f t="shared" si="4"/>
        <v>189.5</v>
      </c>
      <c r="BE22" s="39">
        <f>IF($O$4&gt;0,(LARGE(($N22,$V22,$AD22,$AL22,$AT22,$BB22),1)),"0")</f>
        <v>99</v>
      </c>
      <c r="BF22"/>
      <c r="BG22" s="12">
        <v>0</v>
      </c>
      <c r="BH22" s="12">
        <v>0</v>
      </c>
      <c r="BI22" s="39">
        <f t="shared" si="5"/>
        <v>103</v>
      </c>
      <c r="BJ22" s="12">
        <f t="shared" si="6"/>
        <v>189.5</v>
      </c>
    </row>
    <row r="23" spans="1:62" x14ac:dyDescent="0.2">
      <c r="A23" s="6">
        <v>15</v>
      </c>
      <c r="B23" s="6" t="s">
        <v>228</v>
      </c>
      <c r="C23" s="6" t="s">
        <v>345</v>
      </c>
      <c r="D23" s="6" t="s">
        <v>229</v>
      </c>
      <c r="E23" s="6" t="s">
        <v>29</v>
      </c>
      <c r="F23" s="6" t="s">
        <v>180</v>
      </c>
      <c r="H23" s="69">
        <v>188</v>
      </c>
      <c r="I23" s="69">
        <v>0</v>
      </c>
      <c r="J23" s="70">
        <f t="shared" si="0"/>
        <v>188</v>
      </c>
      <c r="K23" s="69">
        <v>5.5</v>
      </c>
      <c r="L23" s="69">
        <v>6</v>
      </c>
      <c r="M23" s="69">
        <v>6</v>
      </c>
      <c r="N23" s="71">
        <v>6</v>
      </c>
      <c r="R23" s="73">
        <f t="shared" si="1"/>
        <v>0</v>
      </c>
      <c r="V23" s="74">
        <v>99</v>
      </c>
      <c r="Z23" s="76">
        <f t="shared" si="2"/>
        <v>0</v>
      </c>
      <c r="AD23" s="77">
        <v>99</v>
      </c>
      <c r="BC23" s="12">
        <f t="shared" si="3"/>
        <v>204</v>
      </c>
      <c r="BD23" s="12">
        <f t="shared" si="4"/>
        <v>188</v>
      </c>
      <c r="BE23" s="39">
        <f>IF($O$4&gt;0,(LARGE(($N23,$V23,$AD23,$AL23,$AT23,$BB23),1)),"0")</f>
        <v>99</v>
      </c>
      <c r="BF23"/>
      <c r="BG23" s="12">
        <v>0</v>
      </c>
      <c r="BH23" s="12">
        <v>0</v>
      </c>
      <c r="BI23" s="39">
        <f t="shared" si="5"/>
        <v>105</v>
      </c>
      <c r="BJ23" s="12">
        <f t="shared" si="6"/>
        <v>188</v>
      </c>
    </row>
    <row r="24" spans="1:62" x14ac:dyDescent="0.2">
      <c r="A24" s="6">
        <v>16</v>
      </c>
      <c r="B24" s="6" t="s">
        <v>240</v>
      </c>
      <c r="C24" s="6" t="s">
        <v>351</v>
      </c>
      <c r="D24" s="6" t="s">
        <v>241</v>
      </c>
      <c r="E24" s="6" t="s">
        <v>29</v>
      </c>
      <c r="F24" s="6" t="s">
        <v>132</v>
      </c>
      <c r="H24" s="69">
        <v>174</v>
      </c>
      <c r="I24" s="69">
        <v>0</v>
      </c>
      <c r="J24" s="70">
        <f t="shared" si="0"/>
        <v>174</v>
      </c>
      <c r="K24" s="69">
        <v>6</v>
      </c>
      <c r="L24" s="69">
        <v>6.5</v>
      </c>
      <c r="M24" s="69">
        <v>12</v>
      </c>
      <c r="N24" s="71">
        <v>12</v>
      </c>
      <c r="R24" s="73">
        <f t="shared" si="1"/>
        <v>0</v>
      </c>
      <c r="V24" s="74">
        <v>99</v>
      </c>
      <c r="Z24" s="76">
        <f t="shared" si="2"/>
        <v>0</v>
      </c>
      <c r="AD24" s="77">
        <v>99</v>
      </c>
      <c r="BC24" s="12">
        <f t="shared" si="3"/>
        <v>210</v>
      </c>
      <c r="BD24" s="12">
        <f t="shared" si="4"/>
        <v>174</v>
      </c>
      <c r="BE24" s="39">
        <f>IF($O$4&gt;0,(LARGE(($N24,$V24,$AD24,$AL24,$AT24,$BB24),1)),"0")</f>
        <v>99</v>
      </c>
      <c r="BF24"/>
      <c r="BG24" s="12">
        <v>0</v>
      </c>
      <c r="BH24" s="12">
        <v>0</v>
      </c>
      <c r="BI24" s="39">
        <f t="shared" si="5"/>
        <v>111</v>
      </c>
      <c r="BJ24" s="12">
        <f t="shared" si="6"/>
        <v>174</v>
      </c>
    </row>
    <row r="25" spans="1:62" x14ac:dyDescent="0.2">
      <c r="A25" s="6">
        <v>17</v>
      </c>
      <c r="B25" s="6" t="s">
        <v>441</v>
      </c>
      <c r="C25" s="6" t="s">
        <v>448</v>
      </c>
      <c r="D25" s="6" t="s">
        <v>259</v>
      </c>
      <c r="E25" s="6" t="s">
        <v>29</v>
      </c>
      <c r="F25" s="6" t="s">
        <v>162</v>
      </c>
      <c r="J25" s="70">
        <f t="shared" si="0"/>
        <v>0</v>
      </c>
      <c r="N25" s="71">
        <v>99</v>
      </c>
      <c r="R25" s="73">
        <f t="shared" si="1"/>
        <v>0</v>
      </c>
      <c r="V25" s="74">
        <v>99</v>
      </c>
      <c r="X25" s="75">
        <v>170</v>
      </c>
      <c r="Y25" s="75">
        <v>0</v>
      </c>
      <c r="Z25" s="76">
        <f t="shared" si="2"/>
        <v>170</v>
      </c>
      <c r="AA25" s="75">
        <v>6</v>
      </c>
      <c r="AB25" s="75">
        <v>6</v>
      </c>
      <c r="AC25" s="75">
        <v>13</v>
      </c>
      <c r="AD25" s="77">
        <v>13</v>
      </c>
      <c r="BC25" s="12">
        <f t="shared" si="3"/>
        <v>211</v>
      </c>
      <c r="BD25" s="12">
        <f t="shared" si="4"/>
        <v>170</v>
      </c>
      <c r="BE25" s="39">
        <f>IF($O$4&gt;0,(LARGE(($N25,$V25,$AD25,$AL25,$AT25,$BB25),1)),"0")</f>
        <v>99</v>
      </c>
      <c r="BF25"/>
      <c r="BG25" s="12">
        <v>0</v>
      </c>
      <c r="BH25" s="12">
        <v>0</v>
      </c>
      <c r="BI25" s="39">
        <f t="shared" si="5"/>
        <v>112</v>
      </c>
      <c r="BJ25" s="12">
        <f t="shared" si="6"/>
        <v>170</v>
      </c>
    </row>
    <row r="26" spans="1:62" x14ac:dyDescent="0.2">
      <c r="A26" s="6">
        <v>18</v>
      </c>
      <c r="B26" s="6" t="s">
        <v>242</v>
      </c>
      <c r="C26" s="6" t="s">
        <v>352</v>
      </c>
      <c r="D26" s="6" t="s">
        <v>243</v>
      </c>
      <c r="E26" s="6" t="s">
        <v>29</v>
      </c>
      <c r="F26" s="6" t="s">
        <v>123</v>
      </c>
      <c r="H26" s="69">
        <v>172</v>
      </c>
      <c r="I26" s="69">
        <v>0</v>
      </c>
      <c r="J26" s="70">
        <f t="shared" si="0"/>
        <v>172</v>
      </c>
      <c r="K26" s="69">
        <v>6</v>
      </c>
      <c r="L26" s="69">
        <v>6</v>
      </c>
      <c r="M26" s="69">
        <v>13</v>
      </c>
      <c r="N26" s="71">
        <v>13</v>
      </c>
      <c r="R26" s="73">
        <f t="shared" si="1"/>
        <v>0</v>
      </c>
      <c r="V26" s="74">
        <v>99</v>
      </c>
      <c r="Z26" s="76">
        <f t="shared" si="2"/>
        <v>0</v>
      </c>
      <c r="AD26" s="77">
        <v>99</v>
      </c>
      <c r="BC26" s="12">
        <f t="shared" si="3"/>
        <v>211</v>
      </c>
      <c r="BD26" s="12">
        <f t="shared" si="4"/>
        <v>172</v>
      </c>
      <c r="BE26" s="39">
        <f>IF($O$4&gt;0,(LARGE(($N26,$V26,$AD26,$AL26,$AT26,$BB26),1)),"0")</f>
        <v>99</v>
      </c>
      <c r="BF26"/>
      <c r="BG26" s="12">
        <v>0</v>
      </c>
      <c r="BH26" s="12">
        <v>0</v>
      </c>
      <c r="BI26" s="39">
        <f t="shared" si="5"/>
        <v>112</v>
      </c>
      <c r="BJ26" s="12">
        <f t="shared" si="6"/>
        <v>172</v>
      </c>
    </row>
    <row r="27" spans="1:62" x14ac:dyDescent="0.2">
      <c r="A27" s="6">
        <v>19</v>
      </c>
      <c r="B27" s="6" t="s">
        <v>246</v>
      </c>
      <c r="C27" s="6" t="s">
        <v>354</v>
      </c>
      <c r="D27" s="6" t="s">
        <v>247</v>
      </c>
      <c r="E27" s="6" t="s">
        <v>29</v>
      </c>
      <c r="F27" s="6" t="s">
        <v>123</v>
      </c>
      <c r="H27" s="69">
        <v>170.5</v>
      </c>
      <c r="I27" s="69">
        <v>0</v>
      </c>
      <c r="J27" s="70">
        <f t="shared" si="0"/>
        <v>170.5</v>
      </c>
      <c r="K27" s="69">
        <v>5.5</v>
      </c>
      <c r="L27" s="69">
        <v>6</v>
      </c>
      <c r="M27" s="69">
        <v>15</v>
      </c>
      <c r="N27" s="71">
        <v>15</v>
      </c>
      <c r="R27" s="73">
        <f t="shared" si="1"/>
        <v>0</v>
      </c>
      <c r="V27" s="74">
        <v>99</v>
      </c>
      <c r="Z27" s="76">
        <f t="shared" si="2"/>
        <v>0</v>
      </c>
      <c r="AD27" s="77">
        <v>99</v>
      </c>
      <c r="BC27" s="12">
        <f t="shared" si="3"/>
        <v>213</v>
      </c>
      <c r="BD27" s="12">
        <f t="shared" si="4"/>
        <v>170.5</v>
      </c>
      <c r="BE27" s="39">
        <f>IF($O$4&gt;0,(LARGE(($N27,$V27,$AD27,$AL27,$AT27,$BB27),1)),"0")</f>
        <v>99</v>
      </c>
      <c r="BF27"/>
      <c r="BG27" s="12">
        <v>0</v>
      </c>
      <c r="BH27" s="12">
        <v>0</v>
      </c>
      <c r="BI27" s="39">
        <f t="shared" si="5"/>
        <v>114</v>
      </c>
      <c r="BJ27" s="12">
        <f t="shared" si="6"/>
        <v>170.5</v>
      </c>
    </row>
  </sheetData>
  <sheetProtection sheet="1" objects="1" scenarios="1"/>
  <sortState ref="A9:BN27">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66 AV9:AW65466 P9:Q65466 X9:Y65466 AF9:AG65466 AN9:AO65466">
    <cfRule type="cellIs" dxfId="5" priority="1" stopIfTrue="1" operator="greaterThanOrEqual">
      <formula>$BL$6</formula>
    </cfRule>
  </conditionalFormatting>
  <dataValidations count="9">
    <dataValidation type="whole" allowBlank="1" showInputMessage="1" showErrorMessage="1" sqref="O3:V3">
      <formula1>0</formula1>
      <formula2>99</formula2>
    </dataValidation>
    <dataValidation type="whole" operator="lessThanOrEqual" allowBlank="1" showInputMessage="1" showErrorMessage="1" sqref="BL5">
      <formula1>99</formula1>
    </dataValidation>
    <dataValidation type="whole" operator="lessThanOrEqual" allowBlank="1" showInputMessage="1" showErrorMessage="1" sqref="BL6">
      <formula1>400</formula1>
    </dataValidation>
    <dataValidation type="whole" allowBlank="1" showInputMessage="1" showErrorMessage="1" sqref="M1:N2 U1:V2 BA1:BB2 AS1:AT2 AK1:AL2 AC1:AD2 M8:N65466 AC8:AD65466 U8:V65466 AK8:AL65466 AS8:AT65466 BA8:BB65466">
      <formula1>0</formula1>
      <formula2>999</formula2>
    </dataValidation>
    <dataValidation type="decimal" allowBlank="1" showInputMessage="1" showErrorMessage="1" sqref="K1:L2 S1:T2 AY1:AZ2 AQ1:AR2 AI1:AJ2 AA1:AB2 K8:L65466 AA8:AB65466 S8:T65466 AI8:AJ65466 AQ8:AR65466 AY8:AZ65466">
      <formula1>0</formula1>
      <formula2>99</formula2>
    </dataValidation>
    <dataValidation type="decimal" allowBlank="1" showInputMessage="1" showErrorMessage="1" sqref="H1:I2 P1:Q2 AV1:AW2 AN1:AO2 AF1:AG2 X1:Y2 H8:I65466 X8:Y65466 P8:Q65466 AF8:AG65466 AN8:AO65466 AV8:AW65466">
      <formula1>0</formula1>
      <formula2>400</formula2>
    </dataValidation>
    <dataValidation operator="lessThanOrEqual" allowBlank="1" showInputMessage="1" showErrorMessage="1" sqref="BC9:BE27 AH8 AP8 AX8 J8:J27 J1:J2 R1:R2 AX1:AX2 AP1:AP2 AH1:AH2 Z1:Z2 BC1:BK8 BL1:BL4 BL7:BL8 Z8:Z27 R8:R27 BI9:BJ27"/>
    <dataValidation type="list" allowBlank="1" showInputMessage="1" showErrorMessage="1" sqref="BM1:BM2 BM9:BM65466">
      <formula1>"ja,nee"</formula1>
    </dataValidation>
    <dataValidation type="decimal" operator="lessThanOrEqual" allowBlank="1" showInputMessage="1" showErrorMessage="1" sqref="BK9:BL27 J28:J65466 R28:R65466 AH9:AH65466 AP9:AP65466 AX9:AX65466 Z28:Z65466 BC28:BL65466 BG9:BH27">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5937"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295938"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295939"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295940"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295941"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295942"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295943"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295944"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295945"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295946"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295947"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295948"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295949"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295950"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295951"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295952"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295953"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295954"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295955"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295956"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295957"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295958"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295959"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295960"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295961"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295962"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9"/>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customWidth="1"/>
    <col min="6" max="6" width="18.7109375" style="6" customWidth="1"/>
    <col min="7" max="7" width="2.7109375" style="69" customWidth="1"/>
    <col min="8" max="8" width="5.7109375" style="69" customWidth="1"/>
    <col min="9" max="9" width="5.7109375" style="69" hidden="1" customWidth="1"/>
    <col min="10" max="10" width="5.7109375" style="70" hidden="1" customWidth="1"/>
    <col min="11" max="12" width="3.7109375" style="69" customWidth="1"/>
    <col min="13" max="13" width="3" style="69" customWidth="1"/>
    <col min="14" max="14" width="3.85546875" style="71" customWidth="1"/>
    <col min="15" max="15" width="2.7109375" style="72" customWidth="1"/>
    <col min="16" max="16" width="5.7109375" style="72" customWidth="1"/>
    <col min="17" max="17" width="5.7109375" style="72" hidden="1" customWidth="1"/>
    <col min="18" max="18" width="5.7109375" style="73" hidden="1" customWidth="1"/>
    <col min="19" max="20" width="3.7109375" style="72" customWidth="1"/>
    <col min="21" max="21" width="3" style="72" customWidth="1"/>
    <col min="22" max="22" width="3.85546875" style="74" customWidth="1"/>
    <col min="23" max="23" width="2.7109375" style="75" customWidth="1"/>
    <col min="24" max="24" width="5.7109375" style="75" customWidth="1"/>
    <col min="25" max="25" width="5.7109375" style="75" hidden="1" customWidth="1"/>
    <col min="26" max="26" width="5.7109375" style="76" hidden="1" customWidth="1"/>
    <col min="27" max="28" width="3.7109375" style="75" customWidth="1"/>
    <col min="29" max="29" width="3" style="75" customWidth="1"/>
    <col min="30" max="30" width="3.85546875" style="77" customWidth="1"/>
    <col min="31" max="31" width="2.7109375" style="72" hidden="1" customWidth="1"/>
    <col min="32" max="33" width="5.7109375" style="72" hidden="1" customWidth="1"/>
    <col min="34" max="34" width="5.7109375" style="73" hidden="1" customWidth="1"/>
    <col min="35" max="36" width="3.7109375" style="72" hidden="1" customWidth="1"/>
    <col min="37" max="37" width="3" style="72" hidden="1" customWidth="1"/>
    <col min="38" max="38" width="3.85546875" style="74" hidden="1" customWidth="1"/>
    <col min="39" max="39" width="2.7109375" style="75" hidden="1" customWidth="1"/>
    <col min="40" max="41" width="5.7109375" style="75" hidden="1" customWidth="1"/>
    <col min="42" max="42" width="5.7109375" style="76" hidden="1" customWidth="1"/>
    <col min="43" max="44" width="3.7109375" style="75" hidden="1" customWidth="1"/>
    <col min="45" max="45" width="3" style="75" hidden="1" customWidth="1"/>
    <col min="46" max="46" width="3.85546875" style="77" hidden="1" customWidth="1"/>
    <col min="47" max="47" width="2.7109375" style="72" hidden="1" customWidth="1"/>
    <col min="48" max="49" width="5.7109375" style="72" hidden="1" customWidth="1"/>
    <col min="50" max="50" width="5.7109375" style="73" hidden="1" customWidth="1"/>
    <col min="51" max="52" width="3.7109375" style="72" hidden="1" customWidth="1"/>
    <col min="53" max="53" width="3" style="72" hidden="1" customWidth="1"/>
    <col min="54" max="54" width="3.85546875" style="72"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4.85546875" style="6" hidden="1" customWidth="1"/>
    <col min="66" max="66" width="17.28515625" style="6" customWidth="1"/>
    <col min="67" max="16384" width="9.140625" style="12"/>
  </cols>
  <sheetData>
    <row r="1" spans="1:66" x14ac:dyDescent="0.2">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
      <c r="A2" s="10"/>
      <c r="B2" s="10"/>
      <c r="C2" s="10">
        <v>1</v>
      </c>
      <c r="D2" s="10">
        <f>FLOOR((C2+3)/4,1)</f>
        <v>1</v>
      </c>
      <c r="E2" s="10"/>
      <c r="F2" s="10"/>
      <c r="G2" s="68">
        <v>192</v>
      </c>
      <c r="H2" s="68">
        <v>192</v>
      </c>
      <c r="I2" s="70">
        <v>190</v>
      </c>
      <c r="J2" s="70">
        <f>H2+I2</f>
        <v>382</v>
      </c>
      <c r="K2" s="70"/>
      <c r="L2" s="70"/>
      <c r="M2" s="70"/>
      <c r="N2" s="80">
        <v>1</v>
      </c>
      <c r="O2" s="73">
        <v>193</v>
      </c>
      <c r="P2" s="73">
        <v>193</v>
      </c>
      <c r="Q2" s="73">
        <v>193</v>
      </c>
      <c r="R2" s="73">
        <f>P2+Q2</f>
        <v>386</v>
      </c>
      <c r="S2" s="73"/>
      <c r="T2" s="73"/>
      <c r="U2" s="73"/>
      <c r="V2" s="81">
        <v>2</v>
      </c>
      <c r="W2" s="76">
        <v>198</v>
      </c>
      <c r="X2" s="76">
        <v>198</v>
      </c>
      <c r="Y2" s="76">
        <v>198</v>
      </c>
      <c r="Z2" s="76">
        <f>X2+Y2</f>
        <v>396</v>
      </c>
      <c r="AA2" s="76"/>
      <c r="AB2" s="76"/>
      <c r="AC2" s="76"/>
      <c r="AD2" s="82">
        <v>3</v>
      </c>
      <c r="AE2" s="73">
        <v>177</v>
      </c>
      <c r="AF2" s="73">
        <v>177</v>
      </c>
      <c r="AG2" s="73">
        <v>177</v>
      </c>
      <c r="AH2" s="73">
        <f>AF2+AG2</f>
        <v>354</v>
      </c>
      <c r="AI2" s="73"/>
      <c r="AJ2" s="73"/>
      <c r="AK2" s="73"/>
      <c r="AL2" s="81">
        <v>4</v>
      </c>
      <c r="AM2" s="76">
        <v>178</v>
      </c>
      <c r="AN2" s="76">
        <v>178</v>
      </c>
      <c r="AO2" s="76">
        <v>178</v>
      </c>
      <c r="AP2" s="76">
        <f>AN2+AO2</f>
        <v>356</v>
      </c>
      <c r="AQ2" s="76"/>
      <c r="AR2" s="76"/>
      <c r="AS2" s="76"/>
      <c r="AT2" s="82">
        <v>5</v>
      </c>
      <c r="AU2" s="73">
        <v>179</v>
      </c>
      <c r="AV2" s="73">
        <v>179</v>
      </c>
      <c r="AW2" s="73">
        <v>179</v>
      </c>
      <c r="AX2" s="73">
        <f>AV2+AW2</f>
        <v>358</v>
      </c>
      <c r="AY2" s="73"/>
      <c r="AZ2" s="73"/>
      <c r="BA2" s="73"/>
      <c r="BB2" s="73">
        <v>6</v>
      </c>
      <c r="BC2" s="12">
        <f>N2+V2+AD2+AL2+AT2+BB2</f>
        <v>21</v>
      </c>
      <c r="BD2" s="12">
        <f>J2+R2+Z2+AH2+AP2+AX2</f>
        <v>2232</v>
      </c>
      <c r="BE2" s="39">
        <f>IF($O$4&gt;0,(LARGE(($N2,$V2,$AD2,$AL2,$AT2,$BB2),1)),"0")</f>
        <v>6</v>
      </c>
      <c r="BF2" s="39">
        <f>IF($O$4&gt;0,(LARGE(($N2,$V2,$AD2,$AL2,$AT2,$BB2),2)),"0")</f>
        <v>5</v>
      </c>
      <c r="BG2" s="12">
        <v>354</v>
      </c>
      <c r="BH2" s="12">
        <v>354</v>
      </c>
      <c r="BI2" s="39">
        <f>BC2-BE2-BF2</f>
        <v>10</v>
      </c>
      <c r="BJ2" s="12">
        <f>BD2-BG2-BH2</f>
        <v>1524</v>
      </c>
      <c r="BK2" s="12"/>
      <c r="BL2" s="12"/>
      <c r="BM2" s="12"/>
      <c r="BN2" s="12"/>
    </row>
    <row r="3" spans="1:66" x14ac:dyDescent="0.2">
      <c r="A3" s="116" t="s">
        <v>9</v>
      </c>
      <c r="B3" s="118"/>
      <c r="C3" s="138" t="str">
        <f>Instellingen!B3</f>
        <v>Regio</v>
      </c>
      <c r="D3" s="139"/>
      <c r="E3" s="140"/>
      <c r="F3" s="116"/>
      <c r="G3" s="117"/>
      <c r="H3" s="117"/>
      <c r="I3" s="117"/>
      <c r="J3" s="117"/>
      <c r="K3" s="117"/>
      <c r="L3" s="117"/>
      <c r="M3" s="117"/>
      <c r="N3" s="118"/>
      <c r="O3" s="113"/>
      <c r="P3" s="114"/>
      <c r="Q3" s="114"/>
      <c r="R3" s="114"/>
      <c r="S3" s="114"/>
      <c r="T3" s="114"/>
      <c r="U3" s="114"/>
      <c r="V3" s="115"/>
      <c r="W3" s="159"/>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1"/>
      <c r="BC3" s="116" t="s">
        <v>41</v>
      </c>
      <c r="BD3" s="117"/>
      <c r="BE3" s="117"/>
      <c r="BF3" s="117"/>
      <c r="BG3" s="117"/>
      <c r="BH3" s="117"/>
      <c r="BI3" s="117"/>
      <c r="BJ3" s="117"/>
      <c r="BK3" s="118"/>
      <c r="BL3" s="23">
        <f>Instellingen!B6</f>
        <v>3</v>
      </c>
      <c r="BM3" s="84"/>
      <c r="BN3" s="168"/>
    </row>
    <row r="4" spans="1:66" x14ac:dyDescent="0.2">
      <c r="A4" s="116" t="s">
        <v>10</v>
      </c>
      <c r="B4" s="118"/>
      <c r="C4" s="138" t="s">
        <v>50</v>
      </c>
      <c r="D4" s="139"/>
      <c r="E4" s="140"/>
      <c r="F4" s="116" t="s">
        <v>72</v>
      </c>
      <c r="G4" s="117"/>
      <c r="H4" s="117"/>
      <c r="I4" s="117"/>
      <c r="J4" s="117"/>
      <c r="K4" s="117"/>
      <c r="L4" s="117"/>
      <c r="M4" s="117"/>
      <c r="N4" s="118"/>
      <c r="O4" s="113">
        <f>Instellingen!B7</f>
        <v>1</v>
      </c>
      <c r="P4" s="114"/>
      <c r="Q4" s="114"/>
      <c r="R4" s="114"/>
      <c r="S4" s="114"/>
      <c r="T4" s="114"/>
      <c r="U4" s="114"/>
      <c r="V4" s="115"/>
      <c r="W4" s="162"/>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4"/>
      <c r="BC4" s="116"/>
      <c r="BD4" s="117"/>
      <c r="BE4" s="117"/>
      <c r="BF4" s="117"/>
      <c r="BG4" s="117"/>
      <c r="BH4" s="117"/>
      <c r="BI4" s="117"/>
      <c r="BJ4" s="117"/>
      <c r="BK4" s="118"/>
      <c r="BL4" s="23"/>
      <c r="BM4" s="85"/>
      <c r="BN4" s="169"/>
    </row>
    <row r="5" spans="1:66" x14ac:dyDescent="0.2">
      <c r="A5" s="116" t="s">
        <v>11</v>
      </c>
      <c r="B5" s="118"/>
      <c r="C5" s="138"/>
      <c r="D5" s="139"/>
      <c r="E5" s="140"/>
      <c r="F5" s="116" t="s">
        <v>12</v>
      </c>
      <c r="G5" s="117"/>
      <c r="H5" s="117"/>
      <c r="I5" s="117"/>
      <c r="J5" s="117"/>
      <c r="K5" s="117"/>
      <c r="L5" s="117"/>
      <c r="M5" s="117"/>
      <c r="N5" s="118"/>
      <c r="O5" s="113">
        <f>Instellingen!B5</f>
        <v>99</v>
      </c>
      <c r="P5" s="114"/>
      <c r="Q5" s="114"/>
      <c r="R5" s="114"/>
      <c r="S5" s="114"/>
      <c r="T5" s="114"/>
      <c r="U5" s="114"/>
      <c r="V5" s="115"/>
      <c r="W5" s="165"/>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7"/>
      <c r="BC5" s="116"/>
      <c r="BD5" s="117"/>
      <c r="BE5" s="117"/>
      <c r="BF5" s="117"/>
      <c r="BG5" s="117"/>
      <c r="BH5" s="117"/>
      <c r="BI5" s="117"/>
      <c r="BJ5" s="117"/>
      <c r="BK5" s="118"/>
      <c r="BL5" s="23"/>
      <c r="BM5" s="85"/>
      <c r="BN5" s="169"/>
    </row>
    <row r="6" spans="1:66" ht="12.75" customHeight="1" x14ac:dyDescent="0.2">
      <c r="A6" s="154"/>
      <c r="B6" s="155"/>
      <c r="C6" s="155"/>
      <c r="D6" s="155"/>
      <c r="E6" s="156"/>
      <c r="F6" s="67" t="s">
        <v>14</v>
      </c>
      <c r="G6" s="123" t="str">
        <f>Instellingen!B36</f>
        <v>Brummen</v>
      </c>
      <c r="H6" s="124"/>
      <c r="I6" s="124"/>
      <c r="J6" s="124"/>
      <c r="K6" s="124"/>
      <c r="L6" s="124"/>
      <c r="M6" s="124"/>
      <c r="N6" s="125"/>
      <c r="O6" s="126" t="str">
        <f>Instellingen!B37</f>
        <v>Vorden</v>
      </c>
      <c r="P6" s="127"/>
      <c r="Q6" s="127"/>
      <c r="R6" s="127"/>
      <c r="S6" s="127"/>
      <c r="T6" s="127"/>
      <c r="U6" s="127"/>
      <c r="V6" s="128"/>
      <c r="W6" s="129" t="str">
        <f>Instellingen!B38</f>
        <v>Gorssel</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44"/>
      <c r="BJ6" s="66"/>
      <c r="BK6" s="45"/>
      <c r="BL6" s="83"/>
      <c r="BM6" s="85"/>
      <c r="BN6" s="169"/>
    </row>
    <row r="7" spans="1:66" ht="12.75" customHeight="1" x14ac:dyDescent="0.2">
      <c r="A7" s="157"/>
      <c r="B7" s="157"/>
      <c r="C7" s="157"/>
      <c r="D7" s="157"/>
      <c r="E7" s="158"/>
      <c r="F7" s="67" t="s">
        <v>15</v>
      </c>
      <c r="G7" s="132" t="str">
        <f>Instellingen!C36</f>
        <v>4-6 november 2022</v>
      </c>
      <c r="H7" s="124"/>
      <c r="I7" s="124"/>
      <c r="J7" s="124"/>
      <c r="K7" s="124"/>
      <c r="L7" s="124"/>
      <c r="M7" s="124"/>
      <c r="N7" s="125"/>
      <c r="O7" s="126" t="str">
        <f>Instellingen!C37</f>
        <v>9-11 december 2022</v>
      </c>
      <c r="P7" s="127"/>
      <c r="Q7" s="127"/>
      <c r="R7" s="127"/>
      <c r="S7" s="127"/>
      <c r="T7" s="127"/>
      <c r="U7" s="127"/>
      <c r="V7" s="128"/>
      <c r="W7" s="129" t="str">
        <f>Instellingen!C38</f>
        <v>16-18 december 2022</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8" t="s">
        <v>71</v>
      </c>
      <c r="BD7" s="5" t="s">
        <v>71</v>
      </c>
      <c r="BE7" s="11" t="s">
        <v>69</v>
      </c>
      <c r="BF7" s="11" t="s">
        <v>69</v>
      </c>
      <c r="BG7" s="11" t="s">
        <v>69</v>
      </c>
      <c r="BH7" s="11" t="s">
        <v>69</v>
      </c>
      <c r="BI7" s="38" t="s">
        <v>70</v>
      </c>
      <c r="BJ7" s="36" t="s">
        <v>70</v>
      </c>
      <c r="BK7" s="13"/>
      <c r="BL7" s="5"/>
      <c r="BM7" s="86"/>
      <c r="BN7" s="170"/>
    </row>
    <row r="8" spans="1:66" ht="25.5" customHeight="1" x14ac:dyDescent="0.2">
      <c r="A8" s="2" t="s">
        <v>19</v>
      </c>
      <c r="B8" s="2" t="s">
        <v>7</v>
      </c>
      <c r="C8" s="2" t="s">
        <v>0</v>
      </c>
      <c r="D8" s="2" t="s">
        <v>1</v>
      </c>
      <c r="E8" s="2" t="s">
        <v>101</v>
      </c>
      <c r="F8" s="67" t="s">
        <v>3</v>
      </c>
      <c r="G8" s="8" t="s">
        <v>96</v>
      </c>
      <c r="H8" s="8" t="s">
        <v>38</v>
      </c>
      <c r="I8" s="8" t="s">
        <v>36</v>
      </c>
      <c r="J8" s="8" t="s">
        <v>37</v>
      </c>
      <c r="K8" s="8" t="s">
        <v>73</v>
      </c>
      <c r="L8" s="8" t="s">
        <v>74</v>
      </c>
      <c r="M8" s="2" t="s">
        <v>5</v>
      </c>
      <c r="N8" s="67" t="s">
        <v>16</v>
      </c>
      <c r="O8" s="8" t="s">
        <v>96</v>
      </c>
      <c r="P8" s="8" t="s">
        <v>38</v>
      </c>
      <c r="Q8" s="8" t="s">
        <v>36</v>
      </c>
      <c r="R8" s="8" t="s">
        <v>39</v>
      </c>
      <c r="S8" s="8" t="s">
        <v>73</v>
      </c>
      <c r="T8" s="8" t="s">
        <v>74</v>
      </c>
      <c r="U8" s="2" t="s">
        <v>5</v>
      </c>
      <c r="V8" s="67" t="s">
        <v>16</v>
      </c>
      <c r="W8" s="8" t="s">
        <v>96</v>
      </c>
      <c r="X8" s="8" t="s">
        <v>38</v>
      </c>
      <c r="Y8" s="8" t="s">
        <v>40</v>
      </c>
      <c r="Z8" s="8" t="s">
        <v>39</v>
      </c>
      <c r="AA8" s="8" t="s">
        <v>73</v>
      </c>
      <c r="AB8" s="8" t="s">
        <v>74</v>
      </c>
      <c r="AC8" s="2" t="s">
        <v>5</v>
      </c>
      <c r="AD8" s="67" t="s">
        <v>16</v>
      </c>
      <c r="AE8" s="8" t="s">
        <v>96</v>
      </c>
      <c r="AF8" s="8" t="s">
        <v>38</v>
      </c>
      <c r="AG8" s="8" t="s">
        <v>36</v>
      </c>
      <c r="AH8" s="8" t="s">
        <v>39</v>
      </c>
      <c r="AI8" s="8" t="s">
        <v>73</v>
      </c>
      <c r="AJ8" s="8" t="s">
        <v>74</v>
      </c>
      <c r="AK8" s="2" t="s">
        <v>5</v>
      </c>
      <c r="AL8" s="67" t="s">
        <v>16</v>
      </c>
      <c r="AM8" s="8" t="s">
        <v>96</v>
      </c>
      <c r="AN8" s="8" t="s">
        <v>38</v>
      </c>
      <c r="AO8" s="8" t="s">
        <v>36</v>
      </c>
      <c r="AP8" s="8" t="s">
        <v>39</v>
      </c>
      <c r="AQ8" s="8" t="s">
        <v>73</v>
      </c>
      <c r="AR8" s="8" t="s">
        <v>74</v>
      </c>
      <c r="AS8" s="2" t="s">
        <v>5</v>
      </c>
      <c r="AT8" s="67" t="s">
        <v>16</v>
      </c>
      <c r="AU8" s="8" t="s">
        <v>96</v>
      </c>
      <c r="AV8" s="8" t="s">
        <v>38</v>
      </c>
      <c r="AW8" s="8" t="s">
        <v>36</v>
      </c>
      <c r="AX8" s="8" t="s">
        <v>39</v>
      </c>
      <c r="AY8" s="8" t="s">
        <v>73</v>
      </c>
      <c r="AZ8" s="8" t="s">
        <v>74</v>
      </c>
      <c r="BA8" s="2" t="s">
        <v>5</v>
      </c>
      <c r="BB8" s="2" t="s">
        <v>16</v>
      </c>
      <c r="BC8" s="79" t="s">
        <v>23</v>
      </c>
      <c r="BD8" s="35" t="s">
        <v>4</v>
      </c>
      <c r="BE8" s="37" t="s">
        <v>23</v>
      </c>
      <c r="BF8" s="37" t="s">
        <v>23</v>
      </c>
      <c r="BG8" s="35" t="s">
        <v>4</v>
      </c>
      <c r="BH8" s="35" t="s">
        <v>4</v>
      </c>
      <c r="BI8" s="35" t="s">
        <v>23</v>
      </c>
      <c r="BJ8" s="35" t="s">
        <v>4</v>
      </c>
      <c r="BK8" s="35" t="s">
        <v>17</v>
      </c>
      <c r="BL8" s="35" t="s">
        <v>18</v>
      </c>
      <c r="BM8" s="35"/>
      <c r="BN8" s="2" t="s">
        <v>6</v>
      </c>
    </row>
  </sheetData>
  <sheetProtection sheet="1" objects="1" scenarios="1"/>
  <mergeCells count="32">
    <mergeCell ref="A1:BN1"/>
    <mergeCell ref="C3:E3"/>
    <mergeCell ref="C4:E4"/>
    <mergeCell ref="C5:E5"/>
    <mergeCell ref="BN3:BN7"/>
    <mergeCell ref="A3:B3"/>
    <mergeCell ref="F3:N3"/>
    <mergeCell ref="O6:V6"/>
    <mergeCell ref="BC4:BK4"/>
    <mergeCell ref="BC3:BK3"/>
    <mergeCell ref="F4:N4"/>
    <mergeCell ref="AU6:BB6"/>
    <mergeCell ref="G6:N6"/>
    <mergeCell ref="O5:V5"/>
    <mergeCell ref="F5:N5"/>
    <mergeCell ref="AM6:AT6"/>
    <mergeCell ref="O3:V3"/>
    <mergeCell ref="BC6:BH6"/>
    <mergeCell ref="W6:AD6"/>
    <mergeCell ref="W7:AD7"/>
    <mergeCell ref="A4:B4"/>
    <mergeCell ref="A5:B5"/>
    <mergeCell ref="G7:N7"/>
    <mergeCell ref="A6:E7"/>
    <mergeCell ref="O7:V7"/>
    <mergeCell ref="O4:V4"/>
    <mergeCell ref="BC5:BK5"/>
    <mergeCell ref="W3:BB5"/>
    <mergeCell ref="AU7:BB7"/>
    <mergeCell ref="AE6:AL6"/>
    <mergeCell ref="AE7:AL7"/>
    <mergeCell ref="AM7:AT7"/>
  </mergeCells>
  <phoneticPr fontId="0" type="noConversion"/>
  <dataValidations count="14">
    <dataValidation type="whole" operator="lessThan" allowBlank="1" showInputMessage="1" showErrorMessage="1" error="De waarde is maximaal 500" sqref="H9:L65536 R9:T65536 AP9:AR65536 AX9:AZ65536 AA9:AB65536 AH9:AJ65536">
      <formula1>500</formula1>
    </dataValidation>
    <dataValidation type="whole" operator="lessThan" allowBlank="1" showInputMessage="1" showErrorMessage="1" error="De waarde is maximaal 200" sqref="BB2 AL2 AT2 AL8:AL65536 AT8:AT65536 BB8:BB65536 V8:V65536 N8:N65536 AD8:AD65536">
      <formula1>200</formula1>
    </dataValidation>
    <dataValidation operator="lessThan" allowBlank="1" showInputMessage="1" showErrorMessage="1" error="De waarde is maximaal 500" sqref="R8:T8 AA8:AB8 AI8:AJ8 AQ8:AR8 AY8:AZ8 H8:L8"/>
    <dataValidation type="whole" allowBlank="1" showInputMessage="1" showErrorMessage="1" sqref="BL3:BM3 O4">
      <formula1>1</formula1>
      <formula2>4</formula2>
    </dataValidation>
    <dataValidation type="whole" allowBlank="1" showInputMessage="1" showErrorMessage="1" sqref="BL4:BM4">
      <formula1>1</formula1>
      <formula2>2</formula2>
    </dataValidation>
    <dataValidation type="whole" operator="lessThan" allowBlank="1" showInputMessage="1" showErrorMessage="1" sqref="BL5:BM5">
      <formula1>9</formula1>
    </dataValidation>
    <dataValidation type="whole" operator="lessThan" allowBlank="1" showInputMessage="1" showErrorMessage="1" sqref="BL6:BM6">
      <formula1>340</formula1>
    </dataValidation>
    <dataValidation type="whole" operator="lessThanOrEqual" allowBlank="1" showInputMessage="1" showErrorMessage="1" sqref="X9:Z65536 X2:Z2 P2:Q2 P8:Q8 X8:Z8 P9:Q65536">
      <formula1>340</formula1>
    </dataValidation>
    <dataValidation type="whole" operator="lessThan" allowBlank="1" showInputMessage="1" showErrorMessage="1" sqref="U2 U8:U65536">
      <formula1>999</formula1>
    </dataValidation>
    <dataValidation type="whole" operator="lessThanOrEqual" allowBlank="1" showInputMessage="1" showErrorMessage="1" error="De waarde is maximaal 200" sqref="AN2:AO2 AV2:AW2 AF2:AG2 AN8:AO65536 AF8:AG65536 AV8:AW65536">
      <formula1>340</formula1>
    </dataValidation>
    <dataValidation type="whole" operator="lessThanOrEqual" allowBlank="1" showInputMessage="1" showErrorMessage="1" sqref="O5">
      <formula1>999</formula1>
    </dataValidation>
    <dataValidation type="whole" operator="lessThan" allowBlank="1" showInputMessage="1" showErrorMessage="1" sqref="O3">
      <formula1>99</formula1>
    </dataValidation>
    <dataValidation operator="lessThanOrEqual" allowBlank="1" showInputMessage="1" showErrorMessage="1" sqref="W1:W3 W8:W65536"/>
    <dataValidation operator="lessThanOrEqual" allowBlank="1" showInputMessage="1" showErrorMessage="1" error="De waarde is maximaal 200" sqref="AM1:AM2 AU1:AU2 AE1:AE2 AM8:AM65536 AE8:AE65536 AU8:AU65536"/>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159746"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159747"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159748"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159749"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159750" r:id="rId9" name="Button 6">
              <controlPr defaultSize="0" print="0" autoFill="0" autoPict="0" macro="[0]!verbergen">
                <anchor moveWithCells="1" sizeWithCells="1">
                  <from>
                    <xdr:col>65</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159751"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159752"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159753"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159755" r:id="rId13"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159756" r:id="rId14" name="Button 12">
              <controlPr defaultSize="0" print="0" autoFill="0" autoPict="0" macro="[0]!Sort_Totaal_Punten">
                <anchor moveWithCells="1" sizeWithCells="1">
                  <from>
                    <xdr:col>61</xdr:col>
                    <xdr:colOff>9525</xdr:colOff>
                    <xdr:row>7</xdr:row>
                    <xdr:rowOff>28575</xdr:rowOff>
                  </from>
                  <to>
                    <xdr:col>61</xdr:col>
                    <xdr:colOff>381000</xdr:colOff>
                    <xdr:row>8</xdr:row>
                    <xdr:rowOff>0</xdr:rowOff>
                  </to>
                </anchor>
              </controlPr>
            </control>
          </mc:Choice>
        </mc:AlternateContent>
        <mc:AlternateContent xmlns:mc="http://schemas.openxmlformats.org/markup-compatibility/2006">
          <mc:Choice Requires="x14">
            <control shapeId="159757" r:id="rId15"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159758" r:id="rId16"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159760" r:id="rId17"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159762" r:id="rId18"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159768" r:id="rId19" name="Button 24">
              <controlPr defaultSize="0" print="0" autoFill="0" autoPict="0" macro="[0]!Kopieren">
                <anchor moveWithCells="1" sizeWithCells="1">
                  <from>
                    <xdr:col>2</xdr:col>
                    <xdr:colOff>657225</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159769" r:id="rId20" name="Button 25">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159770" r:id="rId21" name="Button 26">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159771" r:id="rId22" name="Button 27">
              <controlPr defaultSize="0" print="0" autoFill="0" autoPict="0" macro="[0]!Verberg_Ex_Aequo_3">
                <anchor moveWithCells="1" sizeWithCells="1">
                  <from>
                    <xdr:col>26</xdr:col>
                    <xdr:colOff>19050</xdr:colOff>
                    <xdr:row>7</xdr:row>
                    <xdr:rowOff>9525</xdr:rowOff>
                  </from>
                  <to>
                    <xdr:col>27</xdr:col>
                    <xdr:colOff>190500</xdr:colOff>
                    <xdr:row>8</xdr:row>
                    <xdr:rowOff>0</xdr:rowOff>
                  </to>
                </anchor>
              </controlPr>
            </control>
          </mc:Choice>
        </mc:AlternateContent>
        <mc:AlternateContent xmlns:mc="http://schemas.openxmlformats.org/markup-compatibility/2006">
          <mc:Choice Requires="x14">
            <control shapeId="159772" r:id="rId23" name="Button 28">
              <controlPr defaultSize="0" print="0" autoFill="0" autoPict="0" macro="[0]!Verberg_Ex_Aequo_4">
                <anchor moveWithCells="1" sizeWithCells="1">
                  <from>
                    <xdr:col>30</xdr:col>
                    <xdr:colOff>0</xdr:colOff>
                    <xdr:row>7</xdr:row>
                    <xdr:rowOff>9525</xdr:rowOff>
                  </from>
                  <to>
                    <xdr:col>35</xdr:col>
                    <xdr:colOff>190500</xdr:colOff>
                    <xdr:row>8</xdr:row>
                    <xdr:rowOff>0</xdr:rowOff>
                  </to>
                </anchor>
              </controlPr>
            </control>
          </mc:Choice>
        </mc:AlternateContent>
        <mc:AlternateContent xmlns:mc="http://schemas.openxmlformats.org/markup-compatibility/2006">
          <mc:Choice Requires="x14">
            <control shapeId="159773" r:id="rId24" name="Button 29">
              <controlPr defaultSize="0" print="0" autoFill="0" autoPict="0" macro="[0]!Verberg_Ex_Aequo_5">
                <anchor moveWithCells="1" sizeWithCells="1">
                  <from>
                    <xdr:col>38</xdr:col>
                    <xdr:colOff>0</xdr:colOff>
                    <xdr:row>7</xdr:row>
                    <xdr:rowOff>9525</xdr:rowOff>
                  </from>
                  <to>
                    <xdr:col>43</xdr:col>
                    <xdr:colOff>190500</xdr:colOff>
                    <xdr:row>8</xdr:row>
                    <xdr:rowOff>0</xdr:rowOff>
                  </to>
                </anchor>
              </controlPr>
            </control>
          </mc:Choice>
        </mc:AlternateContent>
        <mc:AlternateContent xmlns:mc="http://schemas.openxmlformats.org/markup-compatibility/2006">
          <mc:Choice Requires="x14">
            <control shapeId="159774" r:id="rId25" name="Button 30">
              <controlPr defaultSize="0" print="0" autoFill="0" autoPict="0" macro="[0]!Verberg_Ex_Aequo_6">
                <anchor moveWithCells="1" sizeWithCells="1">
                  <from>
                    <xdr:col>46</xdr:col>
                    <xdr:colOff>0</xdr:colOff>
                    <xdr:row>7</xdr:row>
                    <xdr:rowOff>9525</xdr:rowOff>
                  </from>
                  <to>
                    <xdr:col>51</xdr:col>
                    <xdr:colOff>190500</xdr:colOff>
                    <xdr:row>8</xdr:row>
                    <xdr:rowOff>0</xdr:rowOff>
                  </to>
                </anchor>
              </controlPr>
            </control>
          </mc:Choice>
        </mc:AlternateContent>
        <mc:AlternateContent xmlns:mc="http://schemas.openxmlformats.org/markup-compatibility/2006">
          <mc:Choice Requires="x14">
            <control shapeId="159775" r:id="rId26" name="Button 31">
              <controlPr defaultSize="0" print="0" autoFill="0" autoPict="0" macro="[0]!Sort_Pl_Punten_4">
                <anchor moveWithCells="1" sizeWithCells="1">
                  <from>
                    <xdr:col>30</xdr:col>
                    <xdr:colOff>0</xdr:colOff>
                    <xdr:row>7</xdr:row>
                    <xdr:rowOff>28575</xdr:rowOff>
                  </from>
                  <to>
                    <xdr:col>38</xdr:col>
                    <xdr:colOff>0</xdr:colOff>
                    <xdr:row>8</xdr:row>
                    <xdr:rowOff>0</xdr:rowOff>
                  </to>
                </anchor>
              </controlPr>
            </control>
          </mc:Choice>
        </mc:AlternateContent>
        <mc:AlternateContent xmlns:mc="http://schemas.openxmlformats.org/markup-compatibility/2006">
          <mc:Choice Requires="x14">
            <control shapeId="159776" r:id="rId27" name="Button 32">
              <controlPr defaultSize="0" print="0" autoFill="0" autoPict="0" macro="[0]!Sort_Pl_Punten_5">
                <anchor moveWithCells="1" sizeWithCells="1">
                  <from>
                    <xdr:col>38</xdr:col>
                    <xdr:colOff>0</xdr:colOff>
                    <xdr:row>7</xdr:row>
                    <xdr:rowOff>28575</xdr:rowOff>
                  </from>
                  <to>
                    <xdr:col>46</xdr:col>
                    <xdr:colOff>0</xdr:colOff>
                    <xdr:row>8</xdr:row>
                    <xdr:rowOff>0</xdr:rowOff>
                  </to>
                </anchor>
              </controlPr>
            </control>
          </mc:Choice>
        </mc:AlternateContent>
        <mc:AlternateContent xmlns:mc="http://schemas.openxmlformats.org/markup-compatibility/2006">
          <mc:Choice Requires="x14">
            <control shapeId="159777" r:id="rId28" name="Button 33">
              <controlPr defaultSize="0" print="0" autoFill="0" autoPict="0" macro="[0]!Sort_Pl_Punten_6">
                <anchor moveWithCells="1" sizeWithCells="1">
                  <from>
                    <xdr:col>46</xdr:col>
                    <xdr:colOff>0</xdr:colOff>
                    <xdr:row>7</xdr:row>
                    <xdr:rowOff>28575</xdr:rowOff>
                  </from>
                  <to>
                    <xdr:col>46</xdr:col>
                    <xdr:colOff>0</xdr:colOff>
                    <xdr:row>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1"/>
  <dimension ref="A1:BN19"/>
  <sheetViews>
    <sheetView workbookViewId="0">
      <pane xSplit="5" ySplit="8" topLeftCell="G9" activePane="bottomRight" state="frozen"/>
      <selection activeCell="C5" sqref="C5:E5"/>
      <selection pane="topRight" activeCell="C5" sqref="C5:E5"/>
      <selection pane="bottomLeft" activeCell="C5" sqref="C5:E5"/>
      <selection pane="bottomRight" activeCell="BN20" sqref="BN20"/>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18.7109375" style="6" customWidth="1"/>
    <col min="7" max="7" width="2.7109375" style="69" customWidth="1"/>
    <col min="8" max="8" width="5.7109375" style="69" customWidth="1"/>
    <col min="9" max="9" width="5.7109375" style="69" hidden="1" customWidth="1"/>
    <col min="10" max="10" width="5.7109375" style="70" hidden="1" customWidth="1"/>
    <col min="11" max="12" width="3.7109375" style="69" customWidth="1"/>
    <col min="13" max="13" width="3" style="69" customWidth="1"/>
    <col min="14" max="14" width="3.85546875" style="71" customWidth="1"/>
    <col min="15" max="15" width="2.7109375" style="72" customWidth="1"/>
    <col min="16" max="16" width="5.7109375" style="72" customWidth="1"/>
    <col min="17" max="17" width="5.7109375" style="72" hidden="1" customWidth="1"/>
    <col min="18" max="18" width="5.7109375" style="73" hidden="1" customWidth="1"/>
    <col min="19" max="20" width="3.7109375" style="72" customWidth="1"/>
    <col min="21" max="21" width="3" style="72" customWidth="1"/>
    <col min="22" max="22" width="3.85546875" style="74" customWidth="1"/>
    <col min="23" max="23" width="2.7109375" style="75" customWidth="1"/>
    <col min="24" max="24" width="5.7109375" style="75" customWidth="1"/>
    <col min="25" max="25" width="5.7109375" style="75" hidden="1" customWidth="1"/>
    <col min="26" max="26" width="5.7109375" style="76" hidden="1" customWidth="1"/>
    <col min="27" max="28" width="3.7109375" style="75" customWidth="1"/>
    <col min="29" max="29" width="3" style="75" customWidth="1"/>
    <col min="30" max="30" width="3.85546875" style="77" customWidth="1"/>
    <col min="31" max="31" width="2.7109375" style="72" hidden="1" customWidth="1"/>
    <col min="32" max="33" width="5.7109375" style="72" hidden="1" customWidth="1"/>
    <col min="34" max="34" width="5.7109375" style="73" hidden="1" customWidth="1"/>
    <col min="35" max="36" width="3.7109375" style="72" hidden="1" customWidth="1"/>
    <col min="37" max="37" width="3" style="72" hidden="1" customWidth="1"/>
    <col min="38" max="38" width="3.85546875" style="74" hidden="1" customWidth="1"/>
    <col min="39" max="39" width="2.7109375" style="75" hidden="1" customWidth="1"/>
    <col min="40" max="41" width="5.7109375" style="75" hidden="1" customWidth="1"/>
    <col min="42" max="42" width="5.7109375" style="76" hidden="1" customWidth="1"/>
    <col min="43" max="44" width="3.7109375" style="75" hidden="1" customWidth="1"/>
    <col min="45" max="45" width="3" style="75" hidden="1" customWidth="1"/>
    <col min="46" max="46" width="3.85546875" style="77" hidden="1" customWidth="1"/>
    <col min="47" max="47" width="2.7109375" style="72" hidden="1" customWidth="1"/>
    <col min="48" max="49" width="5.7109375" style="72" hidden="1" customWidth="1"/>
    <col min="50" max="50" width="5.7109375" style="73" hidden="1" customWidth="1"/>
    <col min="51" max="52" width="3.7109375" style="72" hidden="1" customWidth="1"/>
    <col min="53" max="53" width="3" style="72" hidden="1" customWidth="1"/>
    <col min="54" max="54" width="3.85546875" style="72"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
      <c r="A2" s="100"/>
      <c r="B2" s="100"/>
      <c r="C2" s="100">
        <v>1</v>
      </c>
      <c r="D2" s="100">
        <f>FLOOR((C2+3)/4,1)</f>
        <v>1</v>
      </c>
      <c r="E2" s="100"/>
      <c r="F2" s="100"/>
      <c r="G2" s="68"/>
      <c r="H2" s="68">
        <v>192</v>
      </c>
      <c r="I2" s="70">
        <v>190</v>
      </c>
      <c r="J2" s="70">
        <f>H2+I2</f>
        <v>382</v>
      </c>
      <c r="K2" s="70"/>
      <c r="L2" s="70"/>
      <c r="M2" s="70"/>
      <c r="N2" s="80">
        <v>1</v>
      </c>
      <c r="O2" s="73"/>
      <c r="P2" s="73">
        <v>193</v>
      </c>
      <c r="Q2" s="73">
        <v>193</v>
      </c>
      <c r="R2" s="73">
        <f>P2+Q2</f>
        <v>386</v>
      </c>
      <c r="S2" s="73"/>
      <c r="T2" s="73"/>
      <c r="U2" s="73"/>
      <c r="V2" s="81">
        <v>2</v>
      </c>
      <c r="W2" s="76"/>
      <c r="X2" s="76">
        <v>198</v>
      </c>
      <c r="Y2" s="76">
        <v>198</v>
      </c>
      <c r="Z2" s="76">
        <f>X2+Y2</f>
        <v>396</v>
      </c>
      <c r="AA2" s="76"/>
      <c r="AB2" s="76"/>
      <c r="AC2" s="76"/>
      <c r="AD2" s="82">
        <v>3</v>
      </c>
      <c r="AE2" s="73"/>
      <c r="AF2" s="73">
        <v>177</v>
      </c>
      <c r="AG2" s="73">
        <v>177</v>
      </c>
      <c r="AH2" s="73">
        <f>AF2+AG2</f>
        <v>354</v>
      </c>
      <c r="AI2" s="73"/>
      <c r="AJ2" s="73"/>
      <c r="AK2" s="73"/>
      <c r="AL2" s="81">
        <v>4</v>
      </c>
      <c r="AM2" s="76"/>
      <c r="AN2" s="76">
        <v>178</v>
      </c>
      <c r="AO2" s="76">
        <v>178</v>
      </c>
      <c r="AP2" s="76">
        <f>AN2+AO2</f>
        <v>356</v>
      </c>
      <c r="AQ2" s="76"/>
      <c r="AR2" s="76"/>
      <c r="AS2" s="76"/>
      <c r="AT2" s="82">
        <v>5</v>
      </c>
      <c r="AU2" s="73"/>
      <c r="AV2" s="73">
        <v>179</v>
      </c>
      <c r="AW2" s="73">
        <v>179</v>
      </c>
      <c r="AX2" s="73">
        <f>AV2+AW2</f>
        <v>358</v>
      </c>
      <c r="AY2" s="73"/>
      <c r="AZ2" s="73"/>
      <c r="BA2" s="73"/>
      <c r="BB2" s="73">
        <v>6</v>
      </c>
      <c r="BC2" s="12">
        <f>N2+V2+AD2+AL2+AT2+BB2</f>
        <v>21</v>
      </c>
      <c r="BD2" s="12">
        <f>J2+R2+Z2+AH2+AP2+AX2</f>
        <v>2232</v>
      </c>
      <c r="BE2" s="39">
        <f>IF($O$4&gt;0,(LARGE(($N2,$V2,$AD2,$AL2,$AT2,$BB2),1)),"0")</f>
        <v>6</v>
      </c>
      <c r="BF2" s="39">
        <f>IF($O$4&gt;0,(LARGE(($N2,$V2,$AD2,$AL2,$AT2,$BB2),2)),"0")</f>
        <v>5</v>
      </c>
      <c r="BG2" s="12">
        <v>354</v>
      </c>
      <c r="BH2" s="12">
        <v>354</v>
      </c>
      <c r="BI2" s="39">
        <f>BC2-BE2-BF2</f>
        <v>10</v>
      </c>
      <c r="BJ2" s="12">
        <f>BD2-BG2-BH2</f>
        <v>1524</v>
      </c>
      <c r="BK2" s="12"/>
      <c r="BL2" s="12"/>
      <c r="BN2" s="12"/>
    </row>
    <row r="3" spans="1:66" x14ac:dyDescent="0.2">
      <c r="A3" s="116" t="s">
        <v>9</v>
      </c>
      <c r="B3" s="118"/>
      <c r="C3" s="138" t="str">
        <f>Instellingen!B3</f>
        <v>Regio</v>
      </c>
      <c r="D3" s="139"/>
      <c r="E3" s="140"/>
      <c r="F3" s="116" t="s">
        <v>43</v>
      </c>
      <c r="G3" s="117"/>
      <c r="H3" s="117"/>
      <c r="I3" s="117"/>
      <c r="J3" s="117"/>
      <c r="K3" s="117"/>
      <c r="L3" s="117"/>
      <c r="M3" s="117"/>
      <c r="N3" s="118"/>
      <c r="O3" s="141">
        <v>3</v>
      </c>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
      <c r="A4" s="116" t="s">
        <v>10</v>
      </c>
      <c r="B4" s="118"/>
      <c r="C4" s="153" t="s">
        <v>30</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v>2</v>
      </c>
      <c r="BM5" s="147"/>
      <c r="BN5" s="148"/>
    </row>
    <row r="6" spans="1:66" ht="12.75" customHeight="1" x14ac:dyDescent="0.2">
      <c r="A6" s="119"/>
      <c r="B6" s="119"/>
      <c r="C6" s="119"/>
      <c r="D6" s="119"/>
      <c r="E6" s="120"/>
      <c r="F6" s="67" t="s">
        <v>14</v>
      </c>
      <c r="G6" s="123" t="str">
        <f>Instellingen!B36</f>
        <v>Brummen</v>
      </c>
      <c r="H6" s="124"/>
      <c r="I6" s="124"/>
      <c r="J6" s="124"/>
      <c r="K6" s="124"/>
      <c r="L6" s="124"/>
      <c r="M6" s="124"/>
      <c r="N6" s="125"/>
      <c r="O6" s="126" t="str">
        <f>Instellingen!B37</f>
        <v>Vorden</v>
      </c>
      <c r="P6" s="127"/>
      <c r="Q6" s="127"/>
      <c r="R6" s="127"/>
      <c r="S6" s="127"/>
      <c r="T6" s="127"/>
      <c r="U6" s="127"/>
      <c r="V6" s="128"/>
      <c r="W6" s="129" t="str">
        <f>Instellingen!B38</f>
        <v>Gorssel</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7" t="s">
        <v>35</v>
      </c>
      <c r="BJ6" s="98"/>
      <c r="BK6" s="99"/>
      <c r="BL6" s="34">
        <v>180</v>
      </c>
      <c r="BM6" s="147"/>
      <c r="BN6" s="148"/>
    </row>
    <row r="7" spans="1:66" ht="12.75" customHeight="1" x14ac:dyDescent="0.2">
      <c r="A7" s="121"/>
      <c r="B7" s="121"/>
      <c r="C7" s="121"/>
      <c r="D7" s="121"/>
      <c r="E7" s="122"/>
      <c r="F7" s="67" t="s">
        <v>15</v>
      </c>
      <c r="G7" s="132" t="str">
        <f>Instellingen!C36</f>
        <v>4-6 november 2022</v>
      </c>
      <c r="H7" s="133"/>
      <c r="I7" s="133"/>
      <c r="J7" s="133"/>
      <c r="K7" s="133"/>
      <c r="L7" s="133"/>
      <c r="M7" s="133"/>
      <c r="N7" s="134"/>
      <c r="O7" s="126" t="str">
        <f>Instellingen!C37</f>
        <v>9-11 december 2022</v>
      </c>
      <c r="P7" s="127"/>
      <c r="Q7" s="127"/>
      <c r="R7" s="127"/>
      <c r="S7" s="127"/>
      <c r="T7" s="127"/>
      <c r="U7" s="127"/>
      <c r="V7" s="128"/>
      <c r="W7" s="129" t="str">
        <f>Instellingen!C38</f>
        <v>16-18 december 2022</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8" t="s">
        <v>71</v>
      </c>
      <c r="BD7" s="5" t="s">
        <v>71</v>
      </c>
      <c r="BE7" s="11" t="s">
        <v>69</v>
      </c>
      <c r="BF7" s="11" t="s">
        <v>69</v>
      </c>
      <c r="BG7" s="11" t="s">
        <v>69</v>
      </c>
      <c r="BH7" s="11" t="s">
        <v>69</v>
      </c>
      <c r="BI7" s="38" t="s">
        <v>70</v>
      </c>
      <c r="BJ7" s="36" t="s">
        <v>70</v>
      </c>
      <c r="BK7" s="13"/>
      <c r="BL7" s="5"/>
      <c r="BM7" s="150"/>
      <c r="BN7" s="151"/>
    </row>
    <row r="8" spans="1:66" ht="25.5" customHeight="1" x14ac:dyDescent="0.2">
      <c r="A8" s="2" t="s">
        <v>19</v>
      </c>
      <c r="B8" s="2" t="s">
        <v>7</v>
      </c>
      <c r="C8" s="2" t="s">
        <v>0</v>
      </c>
      <c r="D8" s="2" t="s">
        <v>1</v>
      </c>
      <c r="E8" s="2" t="s">
        <v>101</v>
      </c>
      <c r="F8" s="67" t="s">
        <v>3</v>
      </c>
      <c r="G8" s="8" t="s">
        <v>96</v>
      </c>
      <c r="H8" s="8" t="s">
        <v>38</v>
      </c>
      <c r="I8" s="8" t="s">
        <v>36</v>
      </c>
      <c r="J8" s="8" t="s">
        <v>37</v>
      </c>
      <c r="K8" s="8" t="s">
        <v>73</v>
      </c>
      <c r="L8" s="8" t="s">
        <v>74</v>
      </c>
      <c r="M8" s="2" t="s">
        <v>5</v>
      </c>
      <c r="N8" s="67" t="s">
        <v>16</v>
      </c>
      <c r="O8" s="8" t="s">
        <v>96</v>
      </c>
      <c r="P8" s="8" t="s">
        <v>38</v>
      </c>
      <c r="Q8" s="8" t="s">
        <v>36</v>
      </c>
      <c r="R8" s="8" t="s">
        <v>39</v>
      </c>
      <c r="S8" s="8" t="s">
        <v>73</v>
      </c>
      <c r="T8" s="8" t="s">
        <v>74</v>
      </c>
      <c r="U8" s="2" t="s">
        <v>5</v>
      </c>
      <c r="V8" s="67" t="s">
        <v>16</v>
      </c>
      <c r="W8" s="8" t="s">
        <v>96</v>
      </c>
      <c r="X8" s="8" t="s">
        <v>38</v>
      </c>
      <c r="Y8" s="8" t="s">
        <v>40</v>
      </c>
      <c r="Z8" s="8" t="s">
        <v>39</v>
      </c>
      <c r="AA8" s="8" t="s">
        <v>73</v>
      </c>
      <c r="AB8" s="8" t="s">
        <v>74</v>
      </c>
      <c r="AC8" s="2" t="s">
        <v>5</v>
      </c>
      <c r="AD8" s="67" t="s">
        <v>16</v>
      </c>
      <c r="AE8" s="8" t="s">
        <v>96</v>
      </c>
      <c r="AF8" s="8" t="s">
        <v>38</v>
      </c>
      <c r="AG8" s="8" t="s">
        <v>36</v>
      </c>
      <c r="AH8" s="8" t="s">
        <v>39</v>
      </c>
      <c r="AI8" s="8" t="s">
        <v>73</v>
      </c>
      <c r="AJ8" s="8" t="s">
        <v>74</v>
      </c>
      <c r="AK8" s="2" t="s">
        <v>5</v>
      </c>
      <c r="AL8" s="67" t="s">
        <v>16</v>
      </c>
      <c r="AM8" s="8" t="s">
        <v>96</v>
      </c>
      <c r="AN8" s="8" t="s">
        <v>38</v>
      </c>
      <c r="AO8" s="8" t="s">
        <v>36</v>
      </c>
      <c r="AP8" s="8" t="s">
        <v>39</v>
      </c>
      <c r="AQ8" s="8" t="s">
        <v>73</v>
      </c>
      <c r="AR8" s="8" t="s">
        <v>74</v>
      </c>
      <c r="AS8" s="2" t="s">
        <v>5</v>
      </c>
      <c r="AT8" s="67" t="s">
        <v>16</v>
      </c>
      <c r="AU8" s="8" t="s">
        <v>96</v>
      </c>
      <c r="AV8" s="8" t="s">
        <v>38</v>
      </c>
      <c r="AW8" s="8" t="s">
        <v>36</v>
      </c>
      <c r="AX8" s="8" t="s">
        <v>39</v>
      </c>
      <c r="AY8" s="8" t="s">
        <v>73</v>
      </c>
      <c r="AZ8" s="8" t="s">
        <v>74</v>
      </c>
      <c r="BA8" s="2" t="s">
        <v>5</v>
      </c>
      <c r="BB8" s="2" t="s">
        <v>16</v>
      </c>
      <c r="BC8" s="79" t="s">
        <v>23</v>
      </c>
      <c r="BD8" s="35" t="s">
        <v>4</v>
      </c>
      <c r="BE8" s="37" t="s">
        <v>23</v>
      </c>
      <c r="BF8" s="37" t="s">
        <v>23</v>
      </c>
      <c r="BG8" s="35" t="s">
        <v>4</v>
      </c>
      <c r="BH8" s="35" t="s">
        <v>4</v>
      </c>
      <c r="BI8" s="35" t="s">
        <v>23</v>
      </c>
      <c r="BJ8" s="35" t="s">
        <v>4</v>
      </c>
      <c r="BK8" s="35" t="s">
        <v>17</v>
      </c>
      <c r="BL8" s="35" t="s">
        <v>18</v>
      </c>
      <c r="BM8" s="8" t="s">
        <v>98</v>
      </c>
      <c r="BN8" s="2" t="s">
        <v>6</v>
      </c>
    </row>
    <row r="9" spans="1:66" x14ac:dyDescent="0.2">
      <c r="A9" s="6">
        <v>1</v>
      </c>
      <c r="B9" s="6" t="s">
        <v>248</v>
      </c>
      <c r="C9" s="6" t="s">
        <v>355</v>
      </c>
      <c r="D9" s="6" t="s">
        <v>249</v>
      </c>
      <c r="E9" s="6" t="s">
        <v>30</v>
      </c>
      <c r="F9" s="6" t="s">
        <v>123</v>
      </c>
      <c r="H9" s="69">
        <v>197.5</v>
      </c>
      <c r="I9" s="69">
        <v>0</v>
      </c>
      <c r="J9" s="70">
        <f t="shared" ref="J9:J19" si="0">H9+I9</f>
        <v>197.5</v>
      </c>
      <c r="K9" s="69">
        <v>7</v>
      </c>
      <c r="L9" s="69">
        <v>7</v>
      </c>
      <c r="M9" s="69">
        <v>1</v>
      </c>
      <c r="N9" s="71">
        <v>1</v>
      </c>
      <c r="P9" s="72">
        <v>194</v>
      </c>
      <c r="Q9" s="72">
        <v>0</v>
      </c>
      <c r="R9" s="73">
        <f t="shared" ref="R9:R19" si="1">P9+Q9</f>
        <v>194</v>
      </c>
      <c r="S9" s="72">
        <v>5.5</v>
      </c>
      <c r="T9" s="72">
        <v>6.5</v>
      </c>
      <c r="U9" s="72">
        <v>2</v>
      </c>
      <c r="V9" s="74">
        <v>2</v>
      </c>
      <c r="X9" s="75">
        <v>182</v>
      </c>
      <c r="Y9" s="75">
        <v>0</v>
      </c>
      <c r="Z9" s="76">
        <f t="shared" ref="Z9:Z19" si="2">X9+Y9</f>
        <v>182</v>
      </c>
      <c r="AA9" s="75">
        <v>6</v>
      </c>
      <c r="AB9" s="75">
        <v>6.5</v>
      </c>
      <c r="AC9" s="75">
        <v>4</v>
      </c>
      <c r="AD9" s="77">
        <v>4</v>
      </c>
      <c r="BC9" s="12">
        <f t="shared" ref="BC9:BC19" si="3">N9+V9+AD9+AL9+AT9+BB9</f>
        <v>7</v>
      </c>
      <c r="BD9" s="12">
        <f t="shared" ref="BD9:BD19" si="4">J9+R9+Z9+AH9+AP9+AX9</f>
        <v>573.5</v>
      </c>
      <c r="BE9" s="39">
        <f>IF($O$4&gt;0,(LARGE(($N9,$V9,$AD9,$AL9,$AT9,$BB9),1)),"0")</f>
        <v>4</v>
      </c>
      <c r="BF9"/>
      <c r="BG9" s="12">
        <v>182</v>
      </c>
      <c r="BH9" s="12">
        <v>0</v>
      </c>
      <c r="BI9" s="39">
        <f t="shared" ref="BI9:BI19" si="5">BC9-BE9-BF9</f>
        <v>3</v>
      </c>
      <c r="BJ9" s="12">
        <f t="shared" ref="BJ9:BJ19" si="6">BD9-BG9-BH9</f>
        <v>391.5</v>
      </c>
      <c r="BK9" s="6">
        <v>1</v>
      </c>
      <c r="BN9" s="111" t="s">
        <v>451</v>
      </c>
    </row>
    <row r="10" spans="1:66" x14ac:dyDescent="0.2">
      <c r="A10" s="6">
        <v>2</v>
      </c>
      <c r="B10" s="6" t="s">
        <v>250</v>
      </c>
      <c r="C10" s="6" t="s">
        <v>356</v>
      </c>
      <c r="D10" s="6" t="s">
        <v>251</v>
      </c>
      <c r="E10" s="6" t="s">
        <v>30</v>
      </c>
      <c r="F10" s="6" t="s">
        <v>180</v>
      </c>
      <c r="H10" s="69">
        <v>195.5</v>
      </c>
      <c r="I10" s="69">
        <v>0</v>
      </c>
      <c r="J10" s="70">
        <f t="shared" si="0"/>
        <v>195.5</v>
      </c>
      <c r="K10" s="69">
        <v>6.5</v>
      </c>
      <c r="L10" s="69">
        <v>7</v>
      </c>
      <c r="M10" s="69">
        <v>2</v>
      </c>
      <c r="N10" s="71">
        <v>2</v>
      </c>
      <c r="P10" s="72">
        <v>194</v>
      </c>
      <c r="Q10" s="72">
        <v>0</v>
      </c>
      <c r="R10" s="73">
        <f t="shared" si="1"/>
        <v>194</v>
      </c>
      <c r="S10" s="72">
        <v>6.5</v>
      </c>
      <c r="T10" s="72">
        <v>6.5</v>
      </c>
      <c r="U10" s="72">
        <v>1</v>
      </c>
      <c r="V10" s="74">
        <v>1</v>
      </c>
      <c r="X10" s="75">
        <v>172</v>
      </c>
      <c r="Y10" s="75">
        <v>0</v>
      </c>
      <c r="Z10" s="76">
        <f t="shared" si="2"/>
        <v>172</v>
      </c>
      <c r="AA10" s="75">
        <v>6.5</v>
      </c>
      <c r="AB10" s="75">
        <v>6</v>
      </c>
      <c r="AC10" s="75">
        <v>5</v>
      </c>
      <c r="AD10" s="77">
        <v>5</v>
      </c>
      <c r="BC10" s="12">
        <f t="shared" si="3"/>
        <v>8</v>
      </c>
      <c r="BD10" s="12">
        <f t="shared" si="4"/>
        <v>561.5</v>
      </c>
      <c r="BE10" s="39">
        <f>IF($O$4&gt;0,(LARGE(($N10,$V10,$AD10,$AL10,$AT10,$BB10),1)),"0")</f>
        <v>5</v>
      </c>
      <c r="BF10"/>
      <c r="BG10" s="12">
        <v>172</v>
      </c>
      <c r="BH10" s="12">
        <v>0</v>
      </c>
      <c r="BI10" s="39">
        <f t="shared" si="5"/>
        <v>3</v>
      </c>
      <c r="BJ10" s="12">
        <f t="shared" si="6"/>
        <v>389.5</v>
      </c>
      <c r="BK10" s="6">
        <v>2</v>
      </c>
      <c r="BN10" s="111"/>
    </row>
    <row r="11" spans="1:66" x14ac:dyDescent="0.2">
      <c r="A11" s="6">
        <v>3</v>
      </c>
      <c r="B11" s="6" t="s">
        <v>262</v>
      </c>
      <c r="C11" s="6" t="s">
        <v>363</v>
      </c>
      <c r="D11" s="6" t="s">
        <v>442</v>
      </c>
      <c r="E11" s="6" t="s">
        <v>30</v>
      </c>
      <c r="F11" s="6" t="s">
        <v>162</v>
      </c>
      <c r="H11" s="69">
        <v>170.5</v>
      </c>
      <c r="I11" s="69">
        <v>0</v>
      </c>
      <c r="J11" s="70">
        <f t="shared" si="0"/>
        <v>170.5</v>
      </c>
      <c r="K11" s="69">
        <v>5.5</v>
      </c>
      <c r="L11" s="69">
        <v>6</v>
      </c>
      <c r="M11" s="69">
        <v>9</v>
      </c>
      <c r="N11" s="71">
        <v>9</v>
      </c>
      <c r="P11" s="72">
        <v>182.5</v>
      </c>
      <c r="Q11" s="72">
        <v>0</v>
      </c>
      <c r="R11" s="73">
        <f t="shared" si="1"/>
        <v>182.5</v>
      </c>
      <c r="S11" s="72">
        <v>6.5</v>
      </c>
      <c r="T11" s="72">
        <v>6.5</v>
      </c>
      <c r="U11" s="72">
        <v>4</v>
      </c>
      <c r="V11" s="74">
        <v>4</v>
      </c>
      <c r="X11" s="75">
        <v>191</v>
      </c>
      <c r="Y11" s="75">
        <v>0</v>
      </c>
      <c r="Z11" s="76">
        <f t="shared" si="2"/>
        <v>191</v>
      </c>
      <c r="AA11" s="75">
        <v>5.5</v>
      </c>
      <c r="AB11" s="75">
        <v>6.5</v>
      </c>
      <c r="AC11" s="75">
        <v>1</v>
      </c>
      <c r="AD11" s="77">
        <v>1</v>
      </c>
      <c r="BC11" s="12">
        <f t="shared" si="3"/>
        <v>14</v>
      </c>
      <c r="BD11" s="12">
        <f t="shared" si="4"/>
        <v>544</v>
      </c>
      <c r="BE11" s="39">
        <f>IF($O$4&gt;0,(LARGE(($N11,$V11,$AD11,$AL11,$AT11,$BB11),1)),"0")</f>
        <v>9</v>
      </c>
      <c r="BF11"/>
      <c r="BG11" s="12">
        <v>170.5</v>
      </c>
      <c r="BH11" s="12">
        <v>0</v>
      </c>
      <c r="BI11" s="39">
        <f t="shared" si="5"/>
        <v>5</v>
      </c>
      <c r="BJ11" s="12">
        <f t="shared" si="6"/>
        <v>373.5</v>
      </c>
      <c r="BK11" s="6">
        <v>3</v>
      </c>
    </row>
    <row r="12" spans="1:66" x14ac:dyDescent="0.2">
      <c r="A12" s="6">
        <v>4</v>
      </c>
      <c r="B12" s="6" t="s">
        <v>406</v>
      </c>
      <c r="C12" s="6" t="s">
        <v>357</v>
      </c>
      <c r="D12" s="6" t="s">
        <v>443</v>
      </c>
      <c r="E12" s="6" t="s">
        <v>30</v>
      </c>
      <c r="F12" s="6" t="s">
        <v>145</v>
      </c>
      <c r="H12" s="69">
        <v>193</v>
      </c>
      <c r="J12" s="70">
        <f t="shared" si="0"/>
        <v>193</v>
      </c>
      <c r="K12" s="69">
        <v>7</v>
      </c>
      <c r="L12" s="69">
        <v>7</v>
      </c>
      <c r="M12" s="69">
        <v>3</v>
      </c>
      <c r="N12" s="71">
        <v>3</v>
      </c>
      <c r="P12" s="72">
        <v>186.5</v>
      </c>
      <c r="Q12" s="72">
        <v>0</v>
      </c>
      <c r="R12" s="73">
        <f t="shared" si="1"/>
        <v>186.5</v>
      </c>
      <c r="S12" s="72">
        <v>6.5</v>
      </c>
      <c r="T12" s="72">
        <v>6.5</v>
      </c>
      <c r="U12" s="72">
        <v>3</v>
      </c>
      <c r="V12" s="74">
        <v>3</v>
      </c>
      <c r="X12" s="75">
        <v>185.5</v>
      </c>
      <c r="Y12" s="75">
        <v>0</v>
      </c>
      <c r="Z12" s="76">
        <f t="shared" si="2"/>
        <v>185.5</v>
      </c>
      <c r="AA12" s="75">
        <v>6</v>
      </c>
      <c r="AB12" s="75">
        <v>6.5</v>
      </c>
      <c r="AC12" s="75">
        <v>2</v>
      </c>
      <c r="AD12" s="77">
        <v>2</v>
      </c>
      <c r="BC12" s="12">
        <f t="shared" si="3"/>
        <v>8</v>
      </c>
      <c r="BD12" s="12">
        <f t="shared" si="4"/>
        <v>565</v>
      </c>
      <c r="BE12" s="39">
        <f>IF($O$4&gt;0,(LARGE(($N12,$V12,$AD12,$AL12,$AT12,$BB12),1)),"0")</f>
        <v>3</v>
      </c>
      <c r="BF12"/>
      <c r="BG12" s="12">
        <v>186.5</v>
      </c>
      <c r="BH12" s="12">
        <v>0</v>
      </c>
      <c r="BI12" s="39">
        <f t="shared" si="5"/>
        <v>5</v>
      </c>
      <c r="BJ12" s="12">
        <f t="shared" si="6"/>
        <v>378.5</v>
      </c>
      <c r="BL12" s="6">
        <v>1</v>
      </c>
      <c r="BN12" s="111" t="s">
        <v>450</v>
      </c>
    </row>
    <row r="13" spans="1:66" x14ac:dyDescent="0.2">
      <c r="A13" s="6">
        <v>5</v>
      </c>
      <c r="B13" s="6" t="s">
        <v>260</v>
      </c>
      <c r="C13" s="6" t="s">
        <v>362</v>
      </c>
      <c r="D13" s="6" t="s">
        <v>261</v>
      </c>
      <c r="E13" s="6" t="s">
        <v>30</v>
      </c>
      <c r="F13" s="6" t="s">
        <v>123</v>
      </c>
      <c r="H13" s="69">
        <v>171.5</v>
      </c>
      <c r="I13" s="69">
        <v>0</v>
      </c>
      <c r="J13" s="70">
        <f t="shared" si="0"/>
        <v>171.5</v>
      </c>
      <c r="K13" s="69">
        <v>5.5</v>
      </c>
      <c r="L13" s="69">
        <v>6</v>
      </c>
      <c r="M13" s="69">
        <v>8</v>
      </c>
      <c r="N13" s="71">
        <v>8</v>
      </c>
      <c r="P13" s="72">
        <v>180.5</v>
      </c>
      <c r="Q13" s="72">
        <v>0</v>
      </c>
      <c r="R13" s="73">
        <f t="shared" si="1"/>
        <v>180.5</v>
      </c>
      <c r="S13" s="72">
        <v>6</v>
      </c>
      <c r="T13" s="72">
        <v>6</v>
      </c>
      <c r="U13" s="72">
        <v>5</v>
      </c>
      <c r="V13" s="74">
        <v>5</v>
      </c>
      <c r="X13" s="75">
        <v>182</v>
      </c>
      <c r="Y13" s="75">
        <v>0</v>
      </c>
      <c r="Z13" s="76">
        <f t="shared" si="2"/>
        <v>182</v>
      </c>
      <c r="AA13" s="75">
        <v>6.5</v>
      </c>
      <c r="AB13" s="75">
        <v>6.5</v>
      </c>
      <c r="AC13" s="75">
        <v>3</v>
      </c>
      <c r="AD13" s="77">
        <v>3</v>
      </c>
      <c r="BC13" s="12">
        <f t="shared" si="3"/>
        <v>16</v>
      </c>
      <c r="BD13" s="12">
        <f t="shared" si="4"/>
        <v>534</v>
      </c>
      <c r="BE13" s="39">
        <f>IF($O$4&gt;0,(LARGE(($N13,$V13,$AD13,$AL13,$AT13,$BB13),1)),"0")</f>
        <v>8</v>
      </c>
      <c r="BF13"/>
      <c r="BG13" s="12">
        <v>171.5</v>
      </c>
      <c r="BH13" s="12">
        <v>0</v>
      </c>
      <c r="BI13" s="39">
        <f t="shared" si="5"/>
        <v>8</v>
      </c>
      <c r="BJ13" s="12">
        <f t="shared" si="6"/>
        <v>362.5</v>
      </c>
      <c r="BL13" s="6">
        <v>2</v>
      </c>
    </row>
    <row r="14" spans="1:66" x14ac:dyDescent="0.2">
      <c r="A14" s="6">
        <v>6</v>
      </c>
      <c r="B14" s="6" t="s">
        <v>252</v>
      </c>
      <c r="C14" s="6" t="s">
        <v>358</v>
      </c>
      <c r="D14" s="6" t="s">
        <v>253</v>
      </c>
      <c r="E14" s="6" t="s">
        <v>30</v>
      </c>
      <c r="F14" s="6" t="s">
        <v>180</v>
      </c>
      <c r="H14" s="69">
        <v>186</v>
      </c>
      <c r="I14" s="69">
        <v>0</v>
      </c>
      <c r="J14" s="70">
        <f t="shared" si="0"/>
        <v>186</v>
      </c>
      <c r="K14" s="69">
        <v>6</v>
      </c>
      <c r="L14" s="69">
        <v>7</v>
      </c>
      <c r="M14" s="69">
        <v>4</v>
      </c>
      <c r="N14" s="71">
        <v>4</v>
      </c>
      <c r="R14" s="73">
        <f t="shared" si="1"/>
        <v>0</v>
      </c>
      <c r="V14" s="74">
        <v>99</v>
      </c>
      <c r="Z14" s="76">
        <f t="shared" si="2"/>
        <v>0</v>
      </c>
      <c r="AD14" s="77">
        <v>99</v>
      </c>
      <c r="BC14" s="12">
        <f t="shared" si="3"/>
        <v>202</v>
      </c>
      <c r="BD14" s="12">
        <f t="shared" si="4"/>
        <v>186</v>
      </c>
      <c r="BE14" s="39">
        <f>IF($O$4&gt;0,(LARGE(($N14,$V14,$AD14,$AL14,$AT14,$BB14),1)),"0")</f>
        <v>99</v>
      </c>
      <c r="BF14"/>
      <c r="BG14" s="12">
        <v>0</v>
      </c>
      <c r="BH14" s="12">
        <v>0</v>
      </c>
      <c r="BI14" s="39">
        <f t="shared" si="5"/>
        <v>103</v>
      </c>
      <c r="BJ14" s="12">
        <f t="shared" si="6"/>
        <v>186</v>
      </c>
    </row>
    <row r="15" spans="1:66" x14ac:dyDescent="0.2">
      <c r="A15" s="6">
        <v>7</v>
      </c>
      <c r="B15" s="6" t="s">
        <v>254</v>
      </c>
      <c r="C15" s="6" t="s">
        <v>359</v>
      </c>
      <c r="D15" s="6" t="s">
        <v>255</v>
      </c>
      <c r="E15" s="6" t="s">
        <v>30</v>
      </c>
      <c r="F15" s="6" t="s">
        <v>126</v>
      </c>
      <c r="H15" s="69">
        <v>183</v>
      </c>
      <c r="I15" s="69">
        <v>0</v>
      </c>
      <c r="J15" s="70">
        <f t="shared" si="0"/>
        <v>183</v>
      </c>
      <c r="K15" s="69">
        <v>6</v>
      </c>
      <c r="L15" s="69">
        <v>6</v>
      </c>
      <c r="M15" s="69">
        <v>5</v>
      </c>
      <c r="N15" s="71">
        <v>5</v>
      </c>
      <c r="R15" s="73">
        <f t="shared" si="1"/>
        <v>0</v>
      </c>
      <c r="V15" s="74">
        <v>99</v>
      </c>
      <c r="Z15" s="76">
        <f t="shared" si="2"/>
        <v>0</v>
      </c>
      <c r="AD15" s="77">
        <v>99</v>
      </c>
      <c r="BC15" s="12">
        <f t="shared" si="3"/>
        <v>203</v>
      </c>
      <c r="BD15" s="12">
        <f t="shared" si="4"/>
        <v>183</v>
      </c>
      <c r="BE15" s="39">
        <f>IF($O$4&gt;0,(LARGE(($N15,$V15,$AD15,$AL15,$AT15,$BB15),1)),"0")</f>
        <v>99</v>
      </c>
      <c r="BF15"/>
      <c r="BG15" s="12">
        <v>0</v>
      </c>
      <c r="BH15" s="12">
        <v>0</v>
      </c>
      <c r="BI15" s="39">
        <f t="shared" si="5"/>
        <v>104</v>
      </c>
      <c r="BJ15" s="12">
        <f t="shared" si="6"/>
        <v>183</v>
      </c>
    </row>
    <row r="16" spans="1:66" x14ac:dyDescent="0.2">
      <c r="A16" s="6">
        <v>8</v>
      </c>
      <c r="B16" s="6" t="s">
        <v>411</v>
      </c>
      <c r="C16" s="6" t="s">
        <v>425</v>
      </c>
      <c r="D16" s="6" t="s">
        <v>412</v>
      </c>
      <c r="E16" s="6" t="s">
        <v>30</v>
      </c>
      <c r="F16" s="6" t="s">
        <v>123</v>
      </c>
      <c r="J16" s="70">
        <f t="shared" si="0"/>
        <v>0</v>
      </c>
      <c r="N16" s="71">
        <v>99</v>
      </c>
      <c r="P16" s="72">
        <v>177.5</v>
      </c>
      <c r="Q16" s="72">
        <v>0</v>
      </c>
      <c r="R16" s="73">
        <f t="shared" si="1"/>
        <v>177.5</v>
      </c>
      <c r="S16" s="72">
        <v>6</v>
      </c>
      <c r="T16" s="72">
        <v>6</v>
      </c>
      <c r="U16" s="72">
        <v>6</v>
      </c>
      <c r="V16" s="74">
        <v>6</v>
      </c>
      <c r="Z16" s="76">
        <f t="shared" si="2"/>
        <v>0</v>
      </c>
      <c r="AD16" s="77">
        <v>99</v>
      </c>
      <c r="BC16" s="12">
        <f t="shared" si="3"/>
        <v>204</v>
      </c>
      <c r="BD16" s="12">
        <f t="shared" si="4"/>
        <v>177.5</v>
      </c>
      <c r="BE16" s="39">
        <f>IF($O$4&gt;0,(LARGE(($N16,$V16,$AD16,$AL16,$AT16,$BB16),1)),"0")</f>
        <v>99</v>
      </c>
      <c r="BF16"/>
      <c r="BG16" s="12">
        <v>0</v>
      </c>
      <c r="BH16" s="12">
        <v>0</v>
      </c>
      <c r="BI16" s="39">
        <f t="shared" si="5"/>
        <v>105</v>
      </c>
      <c r="BJ16" s="12">
        <f t="shared" si="6"/>
        <v>177.5</v>
      </c>
    </row>
    <row r="17" spans="1:62" x14ac:dyDescent="0.2">
      <c r="A17" s="6">
        <v>9</v>
      </c>
      <c r="B17" s="6" t="s">
        <v>256</v>
      </c>
      <c r="C17" s="6" t="s">
        <v>360</v>
      </c>
      <c r="D17" s="6" t="s">
        <v>257</v>
      </c>
      <c r="E17" s="6" t="s">
        <v>30</v>
      </c>
      <c r="F17" s="6" t="s">
        <v>132</v>
      </c>
      <c r="H17" s="69">
        <v>177.5</v>
      </c>
      <c r="I17" s="69">
        <v>0</v>
      </c>
      <c r="J17" s="70">
        <f t="shared" si="0"/>
        <v>177.5</v>
      </c>
      <c r="K17" s="69">
        <v>5.5</v>
      </c>
      <c r="L17" s="69">
        <v>6</v>
      </c>
      <c r="M17" s="69">
        <v>6</v>
      </c>
      <c r="N17" s="71">
        <v>6</v>
      </c>
      <c r="R17" s="73">
        <f t="shared" si="1"/>
        <v>0</v>
      </c>
      <c r="V17" s="74">
        <v>99</v>
      </c>
      <c r="Z17" s="76">
        <f t="shared" si="2"/>
        <v>0</v>
      </c>
      <c r="AD17" s="77">
        <v>99</v>
      </c>
      <c r="BC17" s="12">
        <f t="shared" si="3"/>
        <v>204</v>
      </c>
      <c r="BD17" s="12">
        <f t="shared" si="4"/>
        <v>177.5</v>
      </c>
      <c r="BE17" s="39">
        <f>IF($O$4&gt;0,(LARGE(($N17,$V17,$AD17,$AL17,$AT17,$BB17),1)),"0")</f>
        <v>99</v>
      </c>
      <c r="BF17"/>
      <c r="BG17" s="12">
        <v>0</v>
      </c>
      <c r="BH17" s="12">
        <v>0</v>
      </c>
      <c r="BI17" s="39">
        <f t="shared" si="5"/>
        <v>105</v>
      </c>
      <c r="BJ17" s="12">
        <f t="shared" si="6"/>
        <v>177.5</v>
      </c>
    </row>
    <row r="18" spans="1:62" x14ac:dyDescent="0.2">
      <c r="A18" s="6">
        <v>10</v>
      </c>
      <c r="B18" s="6" t="s">
        <v>258</v>
      </c>
      <c r="C18" s="6" t="s">
        <v>361</v>
      </c>
      <c r="D18" s="6" t="s">
        <v>259</v>
      </c>
      <c r="E18" s="6" t="s">
        <v>30</v>
      </c>
      <c r="F18" s="6" t="s">
        <v>162</v>
      </c>
      <c r="H18" s="69">
        <v>175</v>
      </c>
      <c r="I18" s="69">
        <v>0</v>
      </c>
      <c r="J18" s="70">
        <f t="shared" si="0"/>
        <v>175</v>
      </c>
      <c r="K18" s="69">
        <v>6</v>
      </c>
      <c r="L18" s="69">
        <v>5.5</v>
      </c>
      <c r="M18" s="69">
        <v>7</v>
      </c>
      <c r="N18" s="71">
        <v>7</v>
      </c>
      <c r="R18" s="73">
        <f t="shared" si="1"/>
        <v>0</v>
      </c>
      <c r="V18" s="74">
        <v>99</v>
      </c>
      <c r="Z18" s="76">
        <f t="shared" si="2"/>
        <v>0</v>
      </c>
      <c r="AD18" s="77">
        <v>99</v>
      </c>
      <c r="BC18" s="12">
        <f t="shared" si="3"/>
        <v>205</v>
      </c>
      <c r="BD18" s="12">
        <f t="shared" si="4"/>
        <v>175</v>
      </c>
      <c r="BE18" s="39">
        <f>IF($O$4&gt;0,(LARGE(($N18,$V18,$AD18,$AL18,$AT18,$BB18),1)),"0")</f>
        <v>99</v>
      </c>
      <c r="BF18"/>
      <c r="BG18" s="12">
        <v>0</v>
      </c>
      <c r="BH18" s="12">
        <v>0</v>
      </c>
      <c r="BI18" s="39">
        <f t="shared" si="5"/>
        <v>106</v>
      </c>
      <c r="BJ18" s="12">
        <f t="shared" si="6"/>
        <v>175</v>
      </c>
    </row>
    <row r="19" spans="1:62" x14ac:dyDescent="0.2">
      <c r="A19" s="6">
        <v>11</v>
      </c>
      <c r="E19" s="6" t="s">
        <v>30</v>
      </c>
      <c r="I19" s="69">
        <v>0</v>
      </c>
      <c r="J19" s="70">
        <f t="shared" si="0"/>
        <v>0</v>
      </c>
      <c r="N19" s="71">
        <v>99</v>
      </c>
      <c r="R19" s="73">
        <f t="shared" si="1"/>
        <v>0</v>
      </c>
      <c r="V19" s="74">
        <v>99</v>
      </c>
      <c r="Z19" s="76">
        <f t="shared" si="2"/>
        <v>0</v>
      </c>
      <c r="AD19" s="77">
        <v>99</v>
      </c>
      <c r="BC19" s="12">
        <f t="shared" si="3"/>
        <v>297</v>
      </c>
      <c r="BD19" s="12">
        <f t="shared" si="4"/>
        <v>0</v>
      </c>
      <c r="BE19" s="39">
        <f>IF($O$4&gt;0,(LARGE(($N19,$V19,$AD19,$AL19,$AT19,$BB19),1)),"0")</f>
        <v>99</v>
      </c>
      <c r="BF19"/>
      <c r="BG19" s="12">
        <v>0</v>
      </c>
      <c r="BH19" s="12">
        <v>0</v>
      </c>
      <c r="BI19" s="39">
        <f t="shared" si="5"/>
        <v>198</v>
      </c>
      <c r="BJ19" s="12">
        <f t="shared" si="6"/>
        <v>0</v>
      </c>
    </row>
  </sheetData>
  <sheetProtection sheet="1" objects="1" scenarios="1"/>
  <sortState ref="A9:BN19">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66 AV9:AW65466 P9:Q65466 X9:Y65466 AF9:AG65466 AN9:AO65466">
    <cfRule type="cellIs" dxfId="4" priority="1" stopIfTrue="1" operator="greaterThanOrEqual">
      <formula>$BL$6</formula>
    </cfRule>
  </conditionalFormatting>
  <dataValidations count="9">
    <dataValidation type="whole" allowBlank="1" showInputMessage="1" showErrorMessage="1" sqref="O3:V3">
      <formula1>0</formula1>
      <formula2>99</formula2>
    </dataValidation>
    <dataValidation type="whole" operator="lessThanOrEqual" allowBlank="1" showInputMessage="1" showErrorMessage="1" sqref="BL5">
      <formula1>99</formula1>
    </dataValidation>
    <dataValidation type="whole" operator="lessThanOrEqual" allowBlank="1" showInputMessage="1" showErrorMessage="1" sqref="BL6">
      <formula1>400</formula1>
    </dataValidation>
    <dataValidation type="whole" allowBlank="1" showInputMessage="1" showErrorMessage="1" sqref="M1:N2 U1:V2 BA1:BB2 AS1:AT2 AK1:AL2 AC1:AD2 M8:N65466 AC8:AD65466 U8:V65466 AK8:AL65466 AS8:AT65466 BA8:BB65466">
      <formula1>0</formula1>
      <formula2>999</formula2>
    </dataValidation>
    <dataValidation type="decimal" allowBlank="1" showInputMessage="1" showErrorMessage="1" sqref="K1:L2 S1:T2 AY1:AZ2 AQ1:AR2 AI1:AJ2 AA1:AB2 K8:L65466 AA8:AB65466 S8:T65466 AI8:AJ65466 AQ8:AR65466 AY8:AZ65466">
      <formula1>0</formula1>
      <formula2>99</formula2>
    </dataValidation>
    <dataValidation type="decimal" allowBlank="1" showInputMessage="1" showErrorMessage="1" sqref="H1:I2 P1:Q2 AV1:AW2 AN1:AO2 AF1:AG2 X1:Y2 H8:I65466 X8:Y65466 P8:Q65466 AF8:AG65466 AN8:AO65466 AV8:AW65466">
      <formula1>0</formula1>
      <formula2>400</formula2>
    </dataValidation>
    <dataValidation operator="lessThanOrEqual" allowBlank="1" showInputMessage="1" showErrorMessage="1" sqref="BC9:BE19 AH8 AP8 AX8 J8:J19 J1:J2 R1:R2 AX1:AX2 AP1:AP2 AH1:AH2 Z1:Z2 BC1:BK8 BL1:BL4 BL7:BL8 Z8:Z19 R8:R19 BI9:BJ19"/>
    <dataValidation type="list" allowBlank="1" showInputMessage="1" showErrorMessage="1" sqref="BM1:BM2 BM9:BM65466">
      <formula1>"ja,nee"</formula1>
    </dataValidation>
    <dataValidation type="decimal" operator="lessThanOrEqual" allowBlank="1" showInputMessage="1" showErrorMessage="1" sqref="R20:R65466 BK9:BL19 J20:J65466 Z20:Z65466 AH9:AH65466 AP9:AP65466 AX9:AX65466 BC20:BL65466 BG9:BH19">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1058"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1059"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1060"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1061"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01062"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1063"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1064"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1065"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1066"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1067"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1068"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1069"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1070"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01071"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1072"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01073"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1074"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1075"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1076"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1077"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1078"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1079"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1080"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1081"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1082"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2"/>
  <dimension ref="A1:BN18"/>
  <sheetViews>
    <sheetView workbookViewId="0">
      <pane xSplit="5" ySplit="8" topLeftCell="G9" activePane="bottomRight" state="frozen"/>
      <selection activeCell="C5" sqref="C5:E5"/>
      <selection pane="topRight" activeCell="C5" sqref="C5:E5"/>
      <selection pane="bottomLeft" activeCell="C5" sqref="C5:E5"/>
      <selection pane="bottomRight" activeCell="BN14" sqref="BN14"/>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18.7109375" style="6" customWidth="1"/>
    <col min="7" max="7" width="2.7109375" style="69" customWidth="1"/>
    <col min="8" max="8" width="5.7109375" style="69" customWidth="1"/>
    <col min="9" max="9" width="5.7109375" style="69" hidden="1" customWidth="1"/>
    <col min="10" max="10" width="5.7109375" style="70" hidden="1" customWidth="1"/>
    <col min="11" max="12" width="3.7109375" style="69" customWidth="1"/>
    <col min="13" max="13" width="3" style="69" customWidth="1"/>
    <col min="14" max="14" width="3.85546875" style="71" customWidth="1"/>
    <col min="15" max="15" width="2.7109375" style="72" customWidth="1"/>
    <col min="16" max="16" width="5.7109375" style="72" customWidth="1"/>
    <col min="17" max="17" width="5.7109375" style="72" hidden="1" customWidth="1"/>
    <col min="18" max="18" width="5.7109375" style="73" hidden="1" customWidth="1"/>
    <col min="19" max="20" width="3.7109375" style="72" customWidth="1"/>
    <col min="21" max="21" width="3" style="72" customWidth="1"/>
    <col min="22" max="22" width="3.85546875" style="74" customWidth="1"/>
    <col min="23" max="23" width="2.7109375" style="75" customWidth="1"/>
    <col min="24" max="24" width="5.7109375" style="75" customWidth="1"/>
    <col min="25" max="25" width="5.7109375" style="75" hidden="1" customWidth="1"/>
    <col min="26" max="26" width="5.7109375" style="76" hidden="1" customWidth="1"/>
    <col min="27" max="28" width="3.7109375" style="75" customWidth="1"/>
    <col min="29" max="29" width="3" style="75" customWidth="1"/>
    <col min="30" max="30" width="3.85546875" style="77" customWidth="1"/>
    <col min="31" max="31" width="2.7109375" style="72" hidden="1" customWidth="1"/>
    <col min="32" max="33" width="5.7109375" style="72" hidden="1" customWidth="1"/>
    <col min="34" max="34" width="5.7109375" style="73" hidden="1" customWidth="1"/>
    <col min="35" max="36" width="3.7109375" style="72" hidden="1" customWidth="1"/>
    <col min="37" max="37" width="3" style="72" hidden="1" customWidth="1"/>
    <col min="38" max="38" width="3.85546875" style="74" hidden="1" customWidth="1"/>
    <col min="39" max="39" width="2.7109375" style="75" hidden="1" customWidth="1"/>
    <col min="40" max="41" width="5.7109375" style="75" hidden="1" customWidth="1"/>
    <col min="42" max="42" width="5.7109375" style="76" hidden="1" customWidth="1"/>
    <col min="43" max="44" width="3.7109375" style="75" hidden="1" customWidth="1"/>
    <col min="45" max="45" width="3" style="75" hidden="1" customWidth="1"/>
    <col min="46" max="46" width="3.85546875" style="77" hidden="1" customWidth="1"/>
    <col min="47" max="47" width="2.7109375" style="72" hidden="1" customWidth="1"/>
    <col min="48" max="49" width="5.7109375" style="72" hidden="1" customWidth="1"/>
    <col min="50" max="50" width="5.7109375" style="73" hidden="1" customWidth="1"/>
    <col min="51" max="52" width="3.7109375" style="72" hidden="1" customWidth="1"/>
    <col min="53" max="53" width="3" style="72" hidden="1" customWidth="1"/>
    <col min="54" max="54" width="3.85546875" style="72"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
      <c r="A2" s="100"/>
      <c r="B2" s="100"/>
      <c r="C2" s="100">
        <v>1</v>
      </c>
      <c r="D2" s="100">
        <f>FLOOR((C2+3)/4,1)</f>
        <v>1</v>
      </c>
      <c r="E2" s="100"/>
      <c r="F2" s="100"/>
      <c r="G2" s="68"/>
      <c r="H2" s="68">
        <v>192</v>
      </c>
      <c r="I2" s="70">
        <v>190</v>
      </c>
      <c r="J2" s="70">
        <f>H2+I2</f>
        <v>382</v>
      </c>
      <c r="K2" s="70"/>
      <c r="L2" s="70"/>
      <c r="M2" s="70"/>
      <c r="N2" s="80">
        <v>1</v>
      </c>
      <c r="O2" s="73"/>
      <c r="P2" s="73">
        <v>193</v>
      </c>
      <c r="Q2" s="73">
        <v>193</v>
      </c>
      <c r="R2" s="73">
        <f>P2+Q2</f>
        <v>386</v>
      </c>
      <c r="S2" s="73"/>
      <c r="T2" s="73"/>
      <c r="U2" s="73"/>
      <c r="V2" s="81">
        <v>2</v>
      </c>
      <c r="W2" s="76"/>
      <c r="X2" s="76">
        <v>198</v>
      </c>
      <c r="Y2" s="76">
        <v>198</v>
      </c>
      <c r="Z2" s="76">
        <f>X2+Y2</f>
        <v>396</v>
      </c>
      <c r="AA2" s="76"/>
      <c r="AB2" s="76"/>
      <c r="AC2" s="76"/>
      <c r="AD2" s="82">
        <v>3</v>
      </c>
      <c r="AE2" s="73"/>
      <c r="AF2" s="73">
        <v>177</v>
      </c>
      <c r="AG2" s="73">
        <v>177</v>
      </c>
      <c r="AH2" s="73">
        <f>AF2+AG2</f>
        <v>354</v>
      </c>
      <c r="AI2" s="73"/>
      <c r="AJ2" s="73"/>
      <c r="AK2" s="73"/>
      <c r="AL2" s="81">
        <v>4</v>
      </c>
      <c r="AM2" s="76"/>
      <c r="AN2" s="76">
        <v>178</v>
      </c>
      <c r="AO2" s="76">
        <v>178</v>
      </c>
      <c r="AP2" s="76">
        <f>AN2+AO2</f>
        <v>356</v>
      </c>
      <c r="AQ2" s="76"/>
      <c r="AR2" s="76"/>
      <c r="AS2" s="76"/>
      <c r="AT2" s="82">
        <v>5</v>
      </c>
      <c r="AU2" s="73"/>
      <c r="AV2" s="73">
        <v>179</v>
      </c>
      <c r="AW2" s="73">
        <v>179</v>
      </c>
      <c r="AX2" s="73">
        <f>AV2+AW2</f>
        <v>358</v>
      </c>
      <c r="AY2" s="73"/>
      <c r="AZ2" s="73"/>
      <c r="BA2" s="73"/>
      <c r="BB2" s="73">
        <v>6</v>
      </c>
      <c r="BC2" s="12">
        <f>N2+V2+AD2+AL2+AT2+BB2</f>
        <v>21</v>
      </c>
      <c r="BD2" s="12">
        <f>J2+R2+Z2+AH2+AP2+AX2</f>
        <v>2232</v>
      </c>
      <c r="BE2" s="39">
        <f>IF($O$4&gt;0,(LARGE(($N2,$V2,$AD2,$AL2,$AT2,$BB2),1)),"0")</f>
        <v>6</v>
      </c>
      <c r="BF2" s="39">
        <f>IF($O$4&gt;0,(LARGE(($N2,$V2,$AD2,$AL2,$AT2,$BB2),2)),"0")</f>
        <v>5</v>
      </c>
      <c r="BG2" s="12">
        <v>354</v>
      </c>
      <c r="BH2" s="12">
        <v>354</v>
      </c>
      <c r="BI2" s="39">
        <f>BC2-BE2-BF2</f>
        <v>10</v>
      </c>
      <c r="BJ2" s="12">
        <f>BD2-BG2-BH2</f>
        <v>1524</v>
      </c>
      <c r="BK2" s="12"/>
      <c r="BL2" s="12"/>
      <c r="BN2" s="12"/>
    </row>
    <row r="3" spans="1:66" x14ac:dyDescent="0.2">
      <c r="A3" s="116" t="s">
        <v>9</v>
      </c>
      <c r="B3" s="118"/>
      <c r="C3" s="138" t="str">
        <f>Instellingen!B3</f>
        <v>Regio</v>
      </c>
      <c r="D3" s="139"/>
      <c r="E3" s="140"/>
      <c r="F3" s="116" t="s">
        <v>43</v>
      </c>
      <c r="G3" s="117"/>
      <c r="H3" s="117"/>
      <c r="I3" s="117"/>
      <c r="J3" s="117"/>
      <c r="K3" s="117"/>
      <c r="L3" s="117"/>
      <c r="M3" s="117"/>
      <c r="N3" s="118"/>
      <c r="O3" s="141">
        <v>4</v>
      </c>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
      <c r="A4" s="116" t="s">
        <v>10</v>
      </c>
      <c r="B4" s="118"/>
      <c r="C4" s="153" t="s">
        <v>31</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v>2</v>
      </c>
      <c r="BM5" s="147"/>
      <c r="BN5" s="148"/>
    </row>
    <row r="6" spans="1:66" ht="12.75" customHeight="1" x14ac:dyDescent="0.2">
      <c r="A6" s="119"/>
      <c r="B6" s="119"/>
      <c r="C6" s="119"/>
      <c r="D6" s="119"/>
      <c r="E6" s="120"/>
      <c r="F6" s="67" t="s">
        <v>14</v>
      </c>
      <c r="G6" s="123" t="str">
        <f>Instellingen!B36</f>
        <v>Brummen</v>
      </c>
      <c r="H6" s="124"/>
      <c r="I6" s="124"/>
      <c r="J6" s="124"/>
      <c r="K6" s="124"/>
      <c r="L6" s="124"/>
      <c r="M6" s="124"/>
      <c r="N6" s="125"/>
      <c r="O6" s="126" t="str">
        <f>Instellingen!B37</f>
        <v>Vorden</v>
      </c>
      <c r="P6" s="127"/>
      <c r="Q6" s="127"/>
      <c r="R6" s="127"/>
      <c r="S6" s="127"/>
      <c r="T6" s="127"/>
      <c r="U6" s="127"/>
      <c r="V6" s="128"/>
      <c r="W6" s="129" t="str">
        <f>Instellingen!B38</f>
        <v>Gorssel</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7" t="s">
        <v>35</v>
      </c>
      <c r="BJ6" s="98"/>
      <c r="BK6" s="99"/>
      <c r="BL6" s="34">
        <v>180</v>
      </c>
      <c r="BM6" s="147"/>
      <c r="BN6" s="148"/>
    </row>
    <row r="7" spans="1:66" ht="12.75" customHeight="1" x14ac:dyDescent="0.2">
      <c r="A7" s="121"/>
      <c r="B7" s="121"/>
      <c r="C7" s="121"/>
      <c r="D7" s="121"/>
      <c r="E7" s="122"/>
      <c r="F7" s="67" t="s">
        <v>15</v>
      </c>
      <c r="G7" s="132" t="str">
        <f>Instellingen!C36</f>
        <v>4-6 november 2022</v>
      </c>
      <c r="H7" s="133"/>
      <c r="I7" s="133"/>
      <c r="J7" s="133"/>
      <c r="K7" s="133"/>
      <c r="L7" s="133"/>
      <c r="M7" s="133"/>
      <c r="N7" s="134"/>
      <c r="O7" s="126" t="str">
        <f>Instellingen!C37</f>
        <v>9-11 december 2022</v>
      </c>
      <c r="P7" s="127"/>
      <c r="Q7" s="127"/>
      <c r="R7" s="127"/>
      <c r="S7" s="127"/>
      <c r="T7" s="127"/>
      <c r="U7" s="127"/>
      <c r="V7" s="128"/>
      <c r="W7" s="129" t="str">
        <f>Instellingen!C38</f>
        <v>16-18 december 2022</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8" t="s">
        <v>71</v>
      </c>
      <c r="BD7" s="5" t="s">
        <v>71</v>
      </c>
      <c r="BE7" s="11" t="s">
        <v>69</v>
      </c>
      <c r="BF7" s="11" t="s">
        <v>69</v>
      </c>
      <c r="BG7" s="11" t="s">
        <v>69</v>
      </c>
      <c r="BH7" s="11" t="s">
        <v>69</v>
      </c>
      <c r="BI7" s="38" t="s">
        <v>70</v>
      </c>
      <c r="BJ7" s="36" t="s">
        <v>70</v>
      </c>
      <c r="BK7" s="13"/>
      <c r="BL7" s="5"/>
      <c r="BM7" s="150"/>
      <c r="BN7" s="151"/>
    </row>
    <row r="8" spans="1:66" ht="25.5" customHeight="1" x14ac:dyDescent="0.2">
      <c r="A8" s="2" t="s">
        <v>19</v>
      </c>
      <c r="B8" s="2" t="s">
        <v>7</v>
      </c>
      <c r="C8" s="2" t="s">
        <v>0</v>
      </c>
      <c r="D8" s="2" t="s">
        <v>1</v>
      </c>
      <c r="E8" s="2" t="s">
        <v>101</v>
      </c>
      <c r="F8" s="67" t="s">
        <v>3</v>
      </c>
      <c r="G8" s="8" t="s">
        <v>96</v>
      </c>
      <c r="H8" s="8" t="s">
        <v>38</v>
      </c>
      <c r="I8" s="8" t="s">
        <v>36</v>
      </c>
      <c r="J8" s="8" t="s">
        <v>37</v>
      </c>
      <c r="K8" s="8" t="s">
        <v>73</v>
      </c>
      <c r="L8" s="8" t="s">
        <v>74</v>
      </c>
      <c r="M8" s="2" t="s">
        <v>5</v>
      </c>
      <c r="N8" s="67" t="s">
        <v>16</v>
      </c>
      <c r="O8" s="8" t="s">
        <v>96</v>
      </c>
      <c r="P8" s="8" t="s">
        <v>38</v>
      </c>
      <c r="Q8" s="8" t="s">
        <v>36</v>
      </c>
      <c r="R8" s="8" t="s">
        <v>39</v>
      </c>
      <c r="S8" s="8" t="s">
        <v>73</v>
      </c>
      <c r="T8" s="8" t="s">
        <v>74</v>
      </c>
      <c r="U8" s="2" t="s">
        <v>5</v>
      </c>
      <c r="V8" s="67" t="s">
        <v>16</v>
      </c>
      <c r="W8" s="8" t="s">
        <v>96</v>
      </c>
      <c r="X8" s="8" t="s">
        <v>38</v>
      </c>
      <c r="Y8" s="8" t="s">
        <v>40</v>
      </c>
      <c r="Z8" s="8" t="s">
        <v>39</v>
      </c>
      <c r="AA8" s="8" t="s">
        <v>73</v>
      </c>
      <c r="AB8" s="8" t="s">
        <v>74</v>
      </c>
      <c r="AC8" s="2" t="s">
        <v>5</v>
      </c>
      <c r="AD8" s="67" t="s">
        <v>16</v>
      </c>
      <c r="AE8" s="8" t="s">
        <v>96</v>
      </c>
      <c r="AF8" s="8" t="s">
        <v>38</v>
      </c>
      <c r="AG8" s="8" t="s">
        <v>36</v>
      </c>
      <c r="AH8" s="8" t="s">
        <v>39</v>
      </c>
      <c r="AI8" s="8" t="s">
        <v>73</v>
      </c>
      <c r="AJ8" s="8" t="s">
        <v>74</v>
      </c>
      <c r="AK8" s="2" t="s">
        <v>5</v>
      </c>
      <c r="AL8" s="67" t="s">
        <v>16</v>
      </c>
      <c r="AM8" s="8" t="s">
        <v>96</v>
      </c>
      <c r="AN8" s="8" t="s">
        <v>38</v>
      </c>
      <c r="AO8" s="8" t="s">
        <v>36</v>
      </c>
      <c r="AP8" s="8" t="s">
        <v>39</v>
      </c>
      <c r="AQ8" s="8" t="s">
        <v>73</v>
      </c>
      <c r="AR8" s="8" t="s">
        <v>74</v>
      </c>
      <c r="AS8" s="2" t="s">
        <v>5</v>
      </c>
      <c r="AT8" s="67" t="s">
        <v>16</v>
      </c>
      <c r="AU8" s="8" t="s">
        <v>96</v>
      </c>
      <c r="AV8" s="8" t="s">
        <v>38</v>
      </c>
      <c r="AW8" s="8" t="s">
        <v>36</v>
      </c>
      <c r="AX8" s="8" t="s">
        <v>39</v>
      </c>
      <c r="AY8" s="8" t="s">
        <v>73</v>
      </c>
      <c r="AZ8" s="8" t="s">
        <v>74</v>
      </c>
      <c r="BA8" s="2" t="s">
        <v>5</v>
      </c>
      <c r="BB8" s="2" t="s">
        <v>16</v>
      </c>
      <c r="BC8" s="79" t="s">
        <v>23</v>
      </c>
      <c r="BD8" s="35" t="s">
        <v>4</v>
      </c>
      <c r="BE8" s="37" t="s">
        <v>23</v>
      </c>
      <c r="BF8" s="37" t="s">
        <v>23</v>
      </c>
      <c r="BG8" s="35" t="s">
        <v>4</v>
      </c>
      <c r="BH8" s="35" t="s">
        <v>4</v>
      </c>
      <c r="BI8" s="35" t="s">
        <v>23</v>
      </c>
      <c r="BJ8" s="35" t="s">
        <v>4</v>
      </c>
      <c r="BK8" s="35" t="s">
        <v>17</v>
      </c>
      <c r="BL8" s="35" t="s">
        <v>18</v>
      </c>
      <c r="BM8" s="8" t="s">
        <v>98</v>
      </c>
      <c r="BN8" s="2" t="s">
        <v>6</v>
      </c>
    </row>
    <row r="9" spans="1:66" x14ac:dyDescent="0.2">
      <c r="A9" s="6">
        <v>1</v>
      </c>
      <c r="B9" s="6" t="s">
        <v>206</v>
      </c>
      <c r="C9" s="6" t="s">
        <v>334</v>
      </c>
      <c r="D9" s="6" t="s">
        <v>207</v>
      </c>
      <c r="E9" s="6" t="s">
        <v>31</v>
      </c>
      <c r="F9" s="6" t="s">
        <v>123</v>
      </c>
      <c r="H9" s="69">
        <v>194</v>
      </c>
      <c r="I9" s="69">
        <v>0</v>
      </c>
      <c r="J9" s="70">
        <f t="shared" ref="J9:J18" si="0">H9+I9</f>
        <v>194</v>
      </c>
      <c r="K9" s="69">
        <v>5.5</v>
      </c>
      <c r="L9" s="69">
        <v>6.5</v>
      </c>
      <c r="M9" s="69">
        <v>1</v>
      </c>
      <c r="N9" s="71">
        <v>1</v>
      </c>
      <c r="P9" s="72">
        <v>223.5</v>
      </c>
      <c r="Q9" s="72">
        <v>0</v>
      </c>
      <c r="R9" s="73">
        <f t="shared" ref="R9:R18" si="1">P9+Q9</f>
        <v>223.5</v>
      </c>
      <c r="S9" s="72">
        <v>8.5</v>
      </c>
      <c r="T9" s="72">
        <v>8.5</v>
      </c>
      <c r="U9" s="72">
        <v>1</v>
      </c>
      <c r="V9" s="74">
        <v>1</v>
      </c>
      <c r="X9" s="75">
        <v>192.5</v>
      </c>
      <c r="Y9" s="75">
        <v>0</v>
      </c>
      <c r="Z9" s="76">
        <f t="shared" ref="Z9:Z18" si="2">X9+Y9</f>
        <v>192.5</v>
      </c>
      <c r="AA9" s="75">
        <v>7</v>
      </c>
      <c r="AB9" s="75">
        <v>6.5</v>
      </c>
      <c r="AC9" s="75">
        <v>1</v>
      </c>
      <c r="AD9" s="77">
        <v>1</v>
      </c>
      <c r="BC9" s="12">
        <f t="shared" ref="BC9:BC18" si="3">N9+V9+AD9+AL9+AT9+BB9</f>
        <v>3</v>
      </c>
      <c r="BD9" s="12">
        <f t="shared" ref="BD9:BD18" si="4">J9+R9+Z9+AH9+AP9+AX9</f>
        <v>610</v>
      </c>
      <c r="BE9" s="39">
        <f>IF($O$4&gt;0,(LARGE(($N9,$V9,$AD9,$AL9,$AT9,$BB9),1)),"0")</f>
        <v>1</v>
      </c>
      <c r="BF9"/>
      <c r="BG9" s="12">
        <v>192.5</v>
      </c>
      <c r="BH9" s="12">
        <v>0</v>
      </c>
      <c r="BI9" s="39">
        <f t="shared" ref="BI9:BI18" si="5">BC9-BE9-BF9</f>
        <v>2</v>
      </c>
      <c r="BJ9" s="12">
        <f t="shared" ref="BJ9:BJ18" si="6">BD9-BG9-BH9</f>
        <v>417.5</v>
      </c>
      <c r="BK9" s="6">
        <v>1</v>
      </c>
      <c r="BN9" s="111" t="s">
        <v>451</v>
      </c>
    </row>
    <row r="10" spans="1:66" x14ac:dyDescent="0.2">
      <c r="A10" s="6">
        <v>2</v>
      </c>
      <c r="B10" s="6" t="s">
        <v>210</v>
      </c>
      <c r="C10" s="6" t="s">
        <v>336</v>
      </c>
      <c r="D10" s="6" t="s">
        <v>211</v>
      </c>
      <c r="E10" s="6" t="s">
        <v>31</v>
      </c>
      <c r="F10" s="6" t="s">
        <v>145</v>
      </c>
      <c r="H10" s="69">
        <v>180.5</v>
      </c>
      <c r="I10" s="69">
        <v>0</v>
      </c>
      <c r="J10" s="70">
        <f t="shared" si="0"/>
        <v>180.5</v>
      </c>
      <c r="K10" s="69">
        <v>5</v>
      </c>
      <c r="L10" s="69">
        <v>6</v>
      </c>
      <c r="M10" s="69">
        <v>3</v>
      </c>
      <c r="N10" s="71">
        <v>3</v>
      </c>
      <c r="P10" s="72">
        <v>197.5</v>
      </c>
      <c r="Q10" s="72">
        <v>0</v>
      </c>
      <c r="R10" s="73">
        <f t="shared" si="1"/>
        <v>197.5</v>
      </c>
      <c r="S10" s="72">
        <v>7</v>
      </c>
      <c r="T10" s="72">
        <v>7</v>
      </c>
      <c r="U10" s="72">
        <v>2</v>
      </c>
      <c r="V10" s="74">
        <v>2</v>
      </c>
      <c r="X10" s="75">
        <v>188.5</v>
      </c>
      <c r="Y10" s="75">
        <v>0</v>
      </c>
      <c r="Z10" s="76">
        <f t="shared" si="2"/>
        <v>188.5</v>
      </c>
      <c r="AA10" s="75">
        <v>7</v>
      </c>
      <c r="AB10" s="75">
        <v>6.5</v>
      </c>
      <c r="AC10" s="75">
        <v>3</v>
      </c>
      <c r="AD10" s="77">
        <v>3</v>
      </c>
      <c r="BC10" s="12">
        <f t="shared" si="3"/>
        <v>8</v>
      </c>
      <c r="BD10" s="12">
        <f t="shared" si="4"/>
        <v>566.5</v>
      </c>
      <c r="BE10" s="39">
        <f>IF($O$4&gt;0,(LARGE(($N10,$V10,$AD10,$AL10,$AT10,$BB10),1)),"0")</f>
        <v>3</v>
      </c>
      <c r="BF10"/>
      <c r="BG10" s="12">
        <v>180.5</v>
      </c>
      <c r="BH10" s="12">
        <v>0</v>
      </c>
      <c r="BI10" s="39">
        <f t="shared" si="5"/>
        <v>5</v>
      </c>
      <c r="BJ10" s="12">
        <f t="shared" si="6"/>
        <v>386</v>
      </c>
      <c r="BK10" s="6">
        <v>2</v>
      </c>
      <c r="BN10" s="111" t="s">
        <v>450</v>
      </c>
    </row>
    <row r="11" spans="1:66" x14ac:dyDescent="0.2">
      <c r="A11" s="6">
        <v>3</v>
      </c>
      <c r="B11" s="6" t="s">
        <v>407</v>
      </c>
      <c r="C11" s="6" t="s">
        <v>303</v>
      </c>
      <c r="D11" s="6" t="s">
        <v>408</v>
      </c>
      <c r="E11" s="6" t="s">
        <v>31</v>
      </c>
      <c r="F11" s="6" t="s">
        <v>132</v>
      </c>
      <c r="J11" s="70">
        <f t="shared" si="0"/>
        <v>0</v>
      </c>
      <c r="N11" s="71">
        <v>99</v>
      </c>
      <c r="P11" s="72">
        <v>186</v>
      </c>
      <c r="Q11" s="72">
        <v>0</v>
      </c>
      <c r="R11" s="73">
        <f t="shared" si="1"/>
        <v>186</v>
      </c>
      <c r="S11" s="72">
        <v>6</v>
      </c>
      <c r="T11" s="72">
        <v>6</v>
      </c>
      <c r="U11" s="72">
        <v>5</v>
      </c>
      <c r="V11" s="74">
        <v>5</v>
      </c>
      <c r="X11" s="75">
        <v>189</v>
      </c>
      <c r="Y11" s="75">
        <v>0</v>
      </c>
      <c r="Z11" s="76">
        <f t="shared" si="2"/>
        <v>189</v>
      </c>
      <c r="AA11" s="75">
        <v>7</v>
      </c>
      <c r="AB11" s="75">
        <v>7</v>
      </c>
      <c r="AC11" s="75">
        <v>2</v>
      </c>
      <c r="AD11" s="77">
        <v>2</v>
      </c>
      <c r="BC11" s="12">
        <f t="shared" si="3"/>
        <v>106</v>
      </c>
      <c r="BD11" s="12">
        <f t="shared" si="4"/>
        <v>375</v>
      </c>
      <c r="BE11" s="39">
        <f>IF($O$4&gt;0,(LARGE(($N11,$V11,$AD11,$AL11,$AT11,$BB11),1)),"0")</f>
        <v>99</v>
      </c>
      <c r="BF11"/>
      <c r="BG11" s="12">
        <v>0</v>
      </c>
      <c r="BH11" s="12">
        <v>0</v>
      </c>
      <c r="BI11" s="39">
        <f t="shared" si="5"/>
        <v>7</v>
      </c>
      <c r="BJ11" s="12">
        <f t="shared" si="6"/>
        <v>375</v>
      </c>
      <c r="BK11" s="6">
        <v>3</v>
      </c>
    </row>
    <row r="12" spans="1:66" x14ac:dyDescent="0.2">
      <c r="A12" s="6">
        <v>4</v>
      </c>
      <c r="B12" s="6" t="s">
        <v>404</v>
      </c>
      <c r="C12" s="6" t="s">
        <v>341</v>
      </c>
      <c r="D12" s="6" t="s">
        <v>405</v>
      </c>
      <c r="E12" s="6" t="s">
        <v>31</v>
      </c>
      <c r="F12" s="6" t="s">
        <v>123</v>
      </c>
      <c r="J12" s="70">
        <f t="shared" si="0"/>
        <v>0</v>
      </c>
      <c r="N12" s="71">
        <v>99</v>
      </c>
      <c r="P12" s="72">
        <v>190</v>
      </c>
      <c r="Q12" s="72">
        <v>0</v>
      </c>
      <c r="R12" s="73">
        <f t="shared" si="1"/>
        <v>190</v>
      </c>
      <c r="S12" s="72">
        <v>6</v>
      </c>
      <c r="T12" s="72">
        <v>6.5</v>
      </c>
      <c r="U12" s="72">
        <v>4</v>
      </c>
      <c r="V12" s="74">
        <v>4</v>
      </c>
      <c r="X12" s="75">
        <v>184.5</v>
      </c>
      <c r="Y12" s="75">
        <v>0</v>
      </c>
      <c r="Z12" s="76">
        <f t="shared" si="2"/>
        <v>184.5</v>
      </c>
      <c r="AA12" s="75">
        <v>6.5</v>
      </c>
      <c r="AB12" s="75">
        <v>6.5</v>
      </c>
      <c r="AC12" s="75">
        <v>4</v>
      </c>
      <c r="AD12" s="77">
        <v>4</v>
      </c>
      <c r="BC12" s="12">
        <f t="shared" si="3"/>
        <v>107</v>
      </c>
      <c r="BD12" s="12">
        <f t="shared" si="4"/>
        <v>374.5</v>
      </c>
      <c r="BE12" s="39">
        <f>IF($O$4&gt;0,(LARGE(($N12,$V12,$AD12,$AL12,$AT12,$BB12),1)),"0")</f>
        <v>99</v>
      </c>
      <c r="BF12"/>
      <c r="BG12" s="12">
        <v>0</v>
      </c>
      <c r="BH12" s="12">
        <v>0</v>
      </c>
      <c r="BI12" s="39">
        <f t="shared" si="5"/>
        <v>8</v>
      </c>
      <c r="BJ12" s="12">
        <f t="shared" si="6"/>
        <v>374.5</v>
      </c>
      <c r="BK12" s="6">
        <v>4</v>
      </c>
    </row>
    <row r="13" spans="1:66" x14ac:dyDescent="0.2">
      <c r="A13" s="6">
        <v>5</v>
      </c>
      <c r="B13" s="6" t="s">
        <v>402</v>
      </c>
      <c r="C13" s="6" t="s">
        <v>362</v>
      </c>
      <c r="D13" s="6" t="s">
        <v>403</v>
      </c>
      <c r="E13" s="6" t="s">
        <v>31</v>
      </c>
      <c r="F13" s="6" t="s">
        <v>123</v>
      </c>
      <c r="J13" s="70">
        <f t="shared" si="0"/>
        <v>0</v>
      </c>
      <c r="N13" s="71">
        <v>99</v>
      </c>
      <c r="P13" s="72">
        <v>196.5</v>
      </c>
      <c r="Q13" s="72">
        <v>0</v>
      </c>
      <c r="R13" s="73">
        <f t="shared" si="1"/>
        <v>196.5</v>
      </c>
      <c r="S13" s="72">
        <v>7</v>
      </c>
      <c r="T13" s="72">
        <v>7</v>
      </c>
      <c r="U13" s="72">
        <v>3</v>
      </c>
      <c r="V13" s="74">
        <v>3</v>
      </c>
      <c r="X13" s="75">
        <v>180</v>
      </c>
      <c r="Y13" s="75">
        <v>0</v>
      </c>
      <c r="Z13" s="76">
        <f t="shared" si="2"/>
        <v>180</v>
      </c>
      <c r="AA13" s="75">
        <v>6</v>
      </c>
      <c r="AB13" s="75">
        <v>5.5</v>
      </c>
      <c r="AC13" s="75">
        <v>5</v>
      </c>
      <c r="AD13" s="77">
        <v>5</v>
      </c>
      <c r="BC13" s="12">
        <f t="shared" si="3"/>
        <v>107</v>
      </c>
      <c r="BD13" s="12">
        <f t="shared" si="4"/>
        <v>376.5</v>
      </c>
      <c r="BE13" s="39">
        <f>IF($O$4&gt;0,(LARGE(($N13,$V13,$AD13,$AL13,$AT13,$BB13),1)),"0")</f>
        <v>99</v>
      </c>
      <c r="BF13"/>
      <c r="BG13" s="12">
        <v>0</v>
      </c>
      <c r="BH13" s="12">
        <v>0</v>
      </c>
      <c r="BI13" s="39">
        <f t="shared" si="5"/>
        <v>8</v>
      </c>
      <c r="BJ13" s="12">
        <f t="shared" si="6"/>
        <v>376.5</v>
      </c>
      <c r="BL13" s="6">
        <v>1</v>
      </c>
    </row>
    <row r="14" spans="1:66" x14ac:dyDescent="0.2">
      <c r="A14" s="6">
        <v>6</v>
      </c>
      <c r="B14" s="6" t="s">
        <v>208</v>
      </c>
      <c r="C14" s="6" t="s">
        <v>335</v>
      </c>
      <c r="D14" s="6" t="s">
        <v>209</v>
      </c>
      <c r="E14" s="6" t="s">
        <v>31</v>
      </c>
      <c r="F14" s="6" t="s">
        <v>123</v>
      </c>
      <c r="H14" s="69">
        <v>186.5</v>
      </c>
      <c r="I14" s="69">
        <v>0</v>
      </c>
      <c r="J14" s="70">
        <f t="shared" si="0"/>
        <v>186.5</v>
      </c>
      <c r="K14" s="69">
        <v>6.5</v>
      </c>
      <c r="L14" s="69">
        <v>6.5</v>
      </c>
      <c r="M14" s="69">
        <v>2</v>
      </c>
      <c r="N14" s="71">
        <v>2</v>
      </c>
      <c r="R14" s="73">
        <f t="shared" si="1"/>
        <v>0</v>
      </c>
      <c r="V14" s="74">
        <v>99</v>
      </c>
      <c r="Z14" s="76">
        <f t="shared" si="2"/>
        <v>0</v>
      </c>
      <c r="AD14" s="77">
        <v>99</v>
      </c>
      <c r="BC14" s="12">
        <f t="shared" si="3"/>
        <v>200</v>
      </c>
      <c r="BD14" s="12">
        <f t="shared" si="4"/>
        <v>186.5</v>
      </c>
      <c r="BE14" s="39">
        <f>IF($O$4&gt;0,(LARGE(($N14,$V14,$AD14,$AL14,$AT14,$BB14),1)),"0")</f>
        <v>99</v>
      </c>
      <c r="BF14"/>
      <c r="BG14" s="12">
        <v>0</v>
      </c>
      <c r="BH14" s="12">
        <v>0</v>
      </c>
      <c r="BI14" s="39">
        <f t="shared" si="5"/>
        <v>101</v>
      </c>
      <c r="BJ14" s="12">
        <f t="shared" si="6"/>
        <v>186.5</v>
      </c>
    </row>
    <row r="15" spans="1:66" x14ac:dyDescent="0.2">
      <c r="A15" s="6">
        <v>7</v>
      </c>
      <c r="B15" s="6" t="s">
        <v>216</v>
      </c>
      <c r="C15" s="6" t="s">
        <v>339</v>
      </c>
      <c r="D15" s="6" t="s">
        <v>217</v>
      </c>
      <c r="E15" s="6" t="s">
        <v>31</v>
      </c>
      <c r="F15" s="6" t="s">
        <v>135</v>
      </c>
      <c r="H15" s="69">
        <v>168</v>
      </c>
      <c r="I15" s="69">
        <v>0</v>
      </c>
      <c r="J15" s="70">
        <f t="shared" si="0"/>
        <v>168</v>
      </c>
      <c r="K15" s="69">
        <v>5</v>
      </c>
      <c r="L15" s="69">
        <v>6</v>
      </c>
      <c r="M15" s="69">
        <v>4</v>
      </c>
      <c r="N15" s="71">
        <v>4</v>
      </c>
      <c r="R15" s="73">
        <f t="shared" si="1"/>
        <v>0</v>
      </c>
      <c r="V15" s="74">
        <v>99</v>
      </c>
      <c r="Z15" s="76">
        <f t="shared" si="2"/>
        <v>0</v>
      </c>
      <c r="AD15" s="77">
        <v>99</v>
      </c>
      <c r="BC15" s="12">
        <f t="shared" si="3"/>
        <v>202</v>
      </c>
      <c r="BD15" s="12">
        <f t="shared" si="4"/>
        <v>168</v>
      </c>
      <c r="BE15" s="39">
        <f>IF($O$4&gt;0,(LARGE(($N15,$V15,$AD15,$AL15,$AT15,$BB15),1)),"0")</f>
        <v>99</v>
      </c>
      <c r="BF15"/>
      <c r="BG15" s="12">
        <v>0</v>
      </c>
      <c r="BH15" s="12">
        <v>0</v>
      </c>
      <c r="BI15" s="39">
        <f t="shared" si="5"/>
        <v>103</v>
      </c>
      <c r="BJ15" s="12">
        <f t="shared" si="6"/>
        <v>168</v>
      </c>
    </row>
    <row r="16" spans="1:66" x14ac:dyDescent="0.2">
      <c r="A16" s="6">
        <v>8</v>
      </c>
      <c r="B16" s="6" t="s">
        <v>212</v>
      </c>
      <c r="C16" s="6" t="s">
        <v>337</v>
      </c>
      <c r="D16" s="6" t="s">
        <v>213</v>
      </c>
      <c r="E16" s="6" t="s">
        <v>31</v>
      </c>
      <c r="F16" s="6" t="s">
        <v>123</v>
      </c>
      <c r="H16" s="69">
        <v>161</v>
      </c>
      <c r="I16" s="69">
        <v>0</v>
      </c>
      <c r="J16" s="70">
        <f t="shared" si="0"/>
        <v>161</v>
      </c>
      <c r="K16" s="69">
        <v>5</v>
      </c>
      <c r="L16" s="69">
        <v>5</v>
      </c>
      <c r="M16" s="69">
        <v>5</v>
      </c>
      <c r="N16" s="71">
        <v>5</v>
      </c>
      <c r="R16" s="73">
        <f t="shared" si="1"/>
        <v>0</v>
      </c>
      <c r="V16" s="74">
        <v>99</v>
      </c>
      <c r="Z16" s="76">
        <f t="shared" si="2"/>
        <v>0</v>
      </c>
      <c r="AD16" s="77">
        <v>99</v>
      </c>
      <c r="BC16" s="12">
        <f t="shared" si="3"/>
        <v>203</v>
      </c>
      <c r="BD16" s="12">
        <f t="shared" si="4"/>
        <v>161</v>
      </c>
      <c r="BE16" s="39">
        <f>IF($O$4&gt;0,(LARGE(($N16,$V16,$AD16,$AL16,$AT16,$BB16),1)),"0")</f>
        <v>99</v>
      </c>
      <c r="BF16"/>
      <c r="BG16" s="12">
        <v>0</v>
      </c>
      <c r="BH16" s="12">
        <v>0</v>
      </c>
      <c r="BI16" s="39">
        <f t="shared" si="5"/>
        <v>104</v>
      </c>
      <c r="BJ16" s="12">
        <f t="shared" si="6"/>
        <v>161</v>
      </c>
    </row>
    <row r="17" spans="1:62" x14ac:dyDescent="0.2">
      <c r="A17" s="6">
        <v>9</v>
      </c>
      <c r="B17" s="6" t="s">
        <v>409</v>
      </c>
      <c r="C17" s="6" t="s">
        <v>424</v>
      </c>
      <c r="D17" s="6" t="s">
        <v>410</v>
      </c>
      <c r="E17" s="6" t="s">
        <v>31</v>
      </c>
      <c r="F17" s="6" t="s">
        <v>173</v>
      </c>
      <c r="J17" s="70">
        <f t="shared" si="0"/>
        <v>0</v>
      </c>
      <c r="N17" s="71">
        <v>99</v>
      </c>
      <c r="P17" s="72">
        <v>184</v>
      </c>
      <c r="Q17" s="72">
        <v>0</v>
      </c>
      <c r="R17" s="73">
        <f t="shared" si="1"/>
        <v>184</v>
      </c>
      <c r="S17" s="72">
        <v>7</v>
      </c>
      <c r="T17" s="72">
        <v>7</v>
      </c>
      <c r="U17" s="72">
        <v>6</v>
      </c>
      <c r="V17" s="74">
        <v>6</v>
      </c>
      <c r="Z17" s="76">
        <f t="shared" si="2"/>
        <v>0</v>
      </c>
      <c r="AD17" s="77">
        <v>99</v>
      </c>
      <c r="BC17" s="12">
        <f t="shared" si="3"/>
        <v>204</v>
      </c>
      <c r="BD17" s="12">
        <f t="shared" si="4"/>
        <v>184</v>
      </c>
      <c r="BE17" s="39">
        <f>IF($O$4&gt;0,(LARGE(($N17,$V17,$AD17,$AL17,$AT17,$BB17),1)),"0")</f>
        <v>99</v>
      </c>
      <c r="BF17"/>
      <c r="BG17" s="12">
        <v>0</v>
      </c>
      <c r="BH17" s="12">
        <v>0</v>
      </c>
      <c r="BI17" s="39">
        <f t="shared" si="5"/>
        <v>105</v>
      </c>
      <c r="BJ17" s="12">
        <f t="shared" si="6"/>
        <v>184</v>
      </c>
    </row>
    <row r="18" spans="1:62" x14ac:dyDescent="0.2">
      <c r="A18" s="6">
        <v>10</v>
      </c>
      <c r="B18" s="6" t="s">
        <v>214</v>
      </c>
      <c r="C18" s="6" t="s">
        <v>338</v>
      </c>
      <c r="D18" s="6" t="s">
        <v>215</v>
      </c>
      <c r="E18" s="6" t="s">
        <v>31</v>
      </c>
      <c r="F18" s="6" t="s">
        <v>145</v>
      </c>
      <c r="H18" s="69">
        <v>159</v>
      </c>
      <c r="I18" s="69">
        <v>0</v>
      </c>
      <c r="J18" s="70">
        <f t="shared" si="0"/>
        <v>159</v>
      </c>
      <c r="K18" s="69">
        <v>5</v>
      </c>
      <c r="L18" s="69">
        <v>5</v>
      </c>
      <c r="M18" s="69">
        <v>6</v>
      </c>
      <c r="N18" s="71">
        <v>6</v>
      </c>
      <c r="R18" s="73">
        <f t="shared" si="1"/>
        <v>0</v>
      </c>
      <c r="V18" s="74">
        <v>99</v>
      </c>
      <c r="Z18" s="76">
        <f t="shared" si="2"/>
        <v>0</v>
      </c>
      <c r="AD18" s="77">
        <v>99</v>
      </c>
      <c r="BC18" s="12">
        <f t="shared" si="3"/>
        <v>204</v>
      </c>
      <c r="BD18" s="12">
        <f t="shared" si="4"/>
        <v>159</v>
      </c>
      <c r="BE18" s="39">
        <f>IF($O$4&gt;0,(LARGE(($N18,$V18,$AD18,$AL18,$AT18,$BB18),1)),"0")</f>
        <v>99</v>
      </c>
      <c r="BF18"/>
      <c r="BG18" s="12">
        <v>0</v>
      </c>
      <c r="BH18" s="12">
        <v>0</v>
      </c>
      <c r="BI18" s="39">
        <f t="shared" si="5"/>
        <v>105</v>
      </c>
      <c r="BJ18" s="12">
        <f t="shared" si="6"/>
        <v>159</v>
      </c>
    </row>
  </sheetData>
  <sheetProtection sheet="1" objects="1" scenarios="1"/>
  <sortState ref="A9:BN18">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66 AV9:AW65466 P9:Q65466 X9:Y65466 AF9:AG65466 AN9:AO65466">
    <cfRule type="cellIs" dxfId="3" priority="1" stopIfTrue="1" operator="greaterThanOrEqual">
      <formula>$BL$6</formula>
    </cfRule>
  </conditionalFormatting>
  <dataValidations count="9">
    <dataValidation type="list" allowBlank="1" showInputMessage="1" showErrorMessage="1" sqref="BM1:BM2 BM9:BM65466">
      <formula1>"ja,nee"</formula1>
    </dataValidation>
    <dataValidation operator="lessThanOrEqual" allowBlank="1" showInputMessage="1" showErrorMessage="1" sqref="BC9:BE18 AH8 AP8 AX8 J8:J18 J1:J2 R1:R2 AX1:AX2 AP1:AP2 AH1:AH2 Z1:Z2 BC1:BK8 BL1:BL4 BL7:BL8 Z8:Z18 R8:R18 BI9:BJ18"/>
    <dataValidation type="decimal" allowBlank="1" showInputMessage="1" showErrorMessage="1" sqref="H1:I2 P1:Q2 AV1:AW2 AN1:AO2 AF1:AG2 X1:Y2 H8:I65466 X8:Y65466 P8:Q65466 AF8:AG65466 AN8:AO65466 AV8:AW65466">
      <formula1>0</formula1>
      <formula2>400</formula2>
    </dataValidation>
    <dataValidation type="decimal" allowBlank="1" showInputMessage="1" showErrorMessage="1" sqref="K1:L2 S1:T2 AY1:AZ2 AQ1:AR2 AI1:AJ2 AA1:AB2 K8:L65466 AA8:AB65466 S8:T65466 AI8:AJ65466 AQ8:AR65466 AY8:AZ65466">
      <formula1>0</formula1>
      <formula2>99</formula2>
    </dataValidation>
    <dataValidation type="whole" allowBlank="1" showInputMessage="1" showErrorMessage="1" sqref="M1:N2 U1:V2 BA1:BB2 AS1:AT2 AK1:AL2 AC1:AD2 M8:N65466 AC8:AD65466 U8:V65466 AK8:AL65466 AS8:AT65466 BA8:BB65466">
      <formula1>0</formula1>
      <formula2>999</formula2>
    </dataValidation>
    <dataValidation type="whole" operator="lessThanOrEqual" allowBlank="1" showInputMessage="1" showErrorMessage="1" sqref="BL6">
      <formula1>400</formula1>
    </dataValidation>
    <dataValidation type="whole" operator="lessThanOrEqual" allowBlank="1" showInputMessage="1" showErrorMessage="1" sqref="BL5">
      <formula1>99</formula1>
    </dataValidation>
    <dataValidation type="whole" allowBlank="1" showInputMessage="1" showErrorMessage="1" sqref="O3:V3">
      <formula1>0</formula1>
      <formula2>99</formula2>
    </dataValidation>
    <dataValidation type="decimal" operator="lessThanOrEqual" allowBlank="1" showInputMessage="1" showErrorMessage="1" sqref="R19:R65466 BK9:BL18 J19:J65466 Z19:Z65466 AH9:AH65466 AP9:AP65466 AX9:AX65466 BC19:BL65466 BG9:BH18">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2081"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2082"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2083"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2084"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2085"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02086"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2087"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2088"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2089"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2090"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2091"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2092"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2093"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2094"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02095"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2096"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02097"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2098"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2099"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2100"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2101"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2102"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2103"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2104"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2105"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2106"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0"/>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customWidth="1"/>
    <col min="6" max="6" width="18.7109375" style="6" customWidth="1"/>
    <col min="7" max="7" width="2.7109375" style="69" customWidth="1"/>
    <col min="8" max="8" width="5.7109375" style="69" customWidth="1"/>
    <col min="9" max="9" width="5.7109375" style="69" hidden="1" customWidth="1"/>
    <col min="10" max="10" width="5.7109375" style="70" hidden="1" customWidth="1"/>
    <col min="11" max="12" width="3.7109375" style="69" customWidth="1"/>
    <col min="13" max="13" width="3" style="69" customWidth="1"/>
    <col min="14" max="14" width="3.85546875" style="71" customWidth="1"/>
    <col min="15" max="15" width="2.7109375" style="72" customWidth="1"/>
    <col min="16" max="16" width="5.7109375" style="72" customWidth="1"/>
    <col min="17" max="17" width="5.7109375" style="72" hidden="1" customWidth="1"/>
    <col min="18" max="18" width="5.7109375" style="73" hidden="1" customWidth="1"/>
    <col min="19" max="20" width="3.7109375" style="72" customWidth="1"/>
    <col min="21" max="21" width="3" style="72" customWidth="1"/>
    <col min="22" max="22" width="3.85546875" style="74" customWidth="1"/>
    <col min="23" max="23" width="2.7109375" style="75" customWidth="1"/>
    <col min="24" max="24" width="5.7109375" style="75" customWidth="1"/>
    <col min="25" max="25" width="5.7109375" style="75" hidden="1" customWidth="1"/>
    <col min="26" max="26" width="5.7109375" style="76" hidden="1" customWidth="1"/>
    <col min="27" max="28" width="3.7109375" style="75" customWidth="1"/>
    <col min="29" max="29" width="3" style="75" customWidth="1"/>
    <col min="30" max="30" width="3.85546875" style="77" customWidth="1"/>
    <col min="31" max="31" width="2.7109375" style="72" hidden="1" customWidth="1"/>
    <col min="32" max="33" width="5.7109375" style="72" hidden="1" customWidth="1"/>
    <col min="34" max="34" width="5.7109375" style="73" hidden="1" customWidth="1"/>
    <col min="35" max="36" width="3.7109375" style="72" hidden="1" customWidth="1"/>
    <col min="37" max="37" width="3" style="72" hidden="1" customWidth="1"/>
    <col min="38" max="38" width="3.85546875" style="74" hidden="1" customWidth="1"/>
    <col min="39" max="39" width="2.7109375" style="75" hidden="1" customWidth="1"/>
    <col min="40" max="41" width="5.7109375" style="75" hidden="1" customWidth="1"/>
    <col min="42" max="42" width="5.7109375" style="76" hidden="1" customWidth="1"/>
    <col min="43" max="44" width="3.7109375" style="75" hidden="1" customWidth="1"/>
    <col min="45" max="45" width="3" style="75" hidden="1" customWidth="1"/>
    <col min="46" max="46" width="3.85546875" style="77" hidden="1" customWidth="1"/>
    <col min="47" max="47" width="2.7109375" style="72" hidden="1" customWidth="1"/>
    <col min="48" max="49" width="5.7109375" style="72" hidden="1" customWidth="1"/>
    <col min="50" max="50" width="5.7109375" style="73" hidden="1" customWidth="1"/>
    <col min="51" max="52" width="3.7109375" style="72" hidden="1" customWidth="1"/>
    <col min="53" max="53" width="3" style="72" hidden="1" customWidth="1"/>
    <col min="54" max="54" width="3.85546875" style="72"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4.85546875" style="6" hidden="1" customWidth="1"/>
    <col min="66" max="66" width="17.28515625" style="6" customWidth="1"/>
    <col min="67" max="16384" width="9.140625" style="12"/>
  </cols>
  <sheetData>
    <row r="1" spans="1:66" x14ac:dyDescent="0.2">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
      <c r="A2" s="104"/>
      <c r="B2" s="104"/>
      <c r="C2" s="104">
        <v>1</v>
      </c>
      <c r="D2" s="104">
        <f>FLOOR((C2+3)/4,1)</f>
        <v>1</v>
      </c>
      <c r="E2" s="104"/>
      <c r="F2" s="104"/>
      <c r="G2" s="68">
        <v>192</v>
      </c>
      <c r="H2" s="68">
        <v>192</v>
      </c>
      <c r="I2" s="70">
        <v>190</v>
      </c>
      <c r="J2" s="70">
        <f>H2+I2</f>
        <v>382</v>
      </c>
      <c r="K2" s="70"/>
      <c r="L2" s="70"/>
      <c r="M2" s="70"/>
      <c r="N2" s="80">
        <v>1</v>
      </c>
      <c r="O2" s="73">
        <v>193</v>
      </c>
      <c r="P2" s="73">
        <v>193</v>
      </c>
      <c r="Q2" s="73">
        <v>193</v>
      </c>
      <c r="R2" s="73">
        <f>P2+Q2</f>
        <v>386</v>
      </c>
      <c r="S2" s="73"/>
      <c r="T2" s="73"/>
      <c r="U2" s="73"/>
      <c r="V2" s="81">
        <v>2</v>
      </c>
      <c r="W2" s="76">
        <v>198</v>
      </c>
      <c r="X2" s="76">
        <v>198</v>
      </c>
      <c r="Y2" s="76">
        <v>198</v>
      </c>
      <c r="Z2" s="76">
        <f>X2+Y2</f>
        <v>396</v>
      </c>
      <c r="AA2" s="76"/>
      <c r="AB2" s="76"/>
      <c r="AC2" s="76"/>
      <c r="AD2" s="82">
        <v>3</v>
      </c>
      <c r="AE2" s="73">
        <v>177</v>
      </c>
      <c r="AF2" s="73">
        <v>177</v>
      </c>
      <c r="AG2" s="73">
        <v>177</v>
      </c>
      <c r="AH2" s="73">
        <f>AF2+AG2</f>
        <v>354</v>
      </c>
      <c r="AI2" s="73"/>
      <c r="AJ2" s="73"/>
      <c r="AK2" s="73"/>
      <c r="AL2" s="81">
        <v>4</v>
      </c>
      <c r="AM2" s="76">
        <v>178</v>
      </c>
      <c r="AN2" s="76">
        <v>178</v>
      </c>
      <c r="AO2" s="76">
        <v>178</v>
      </c>
      <c r="AP2" s="76">
        <f>AN2+AO2</f>
        <v>356</v>
      </c>
      <c r="AQ2" s="76"/>
      <c r="AR2" s="76"/>
      <c r="AS2" s="76"/>
      <c r="AT2" s="82">
        <v>5</v>
      </c>
      <c r="AU2" s="73">
        <v>179</v>
      </c>
      <c r="AV2" s="73">
        <v>179</v>
      </c>
      <c r="AW2" s="73">
        <v>179</v>
      </c>
      <c r="AX2" s="73">
        <f>AV2+AW2</f>
        <v>358</v>
      </c>
      <c r="AY2" s="73"/>
      <c r="AZ2" s="73"/>
      <c r="BA2" s="73"/>
      <c r="BB2" s="73">
        <v>6</v>
      </c>
      <c r="BC2" s="12">
        <f>N2+V2+AD2+AL2+AT2+BB2</f>
        <v>21</v>
      </c>
      <c r="BD2" s="12">
        <f>J2+R2+Z2+AH2+AP2+AX2</f>
        <v>2232</v>
      </c>
      <c r="BE2" s="39">
        <f>IF($O$4&gt;0,(LARGE(($N2,$V2,$AD2,$AL2,$AT2,$BB2),1)),"0")</f>
        <v>6</v>
      </c>
      <c r="BF2" s="39">
        <f>IF($O$4&gt;0,(LARGE(($N2,$V2,$AD2,$AL2,$AT2,$BB2),2)),"0")</f>
        <v>5</v>
      </c>
      <c r="BG2" s="12">
        <v>354</v>
      </c>
      <c r="BH2" s="12">
        <v>354</v>
      </c>
      <c r="BI2" s="39">
        <f>BC2-BE2-BF2</f>
        <v>10</v>
      </c>
      <c r="BJ2" s="12">
        <f>BD2-BG2-BH2</f>
        <v>1524</v>
      </c>
      <c r="BK2" s="12"/>
      <c r="BL2" s="12"/>
      <c r="BM2" s="12"/>
      <c r="BN2" s="12"/>
    </row>
    <row r="3" spans="1:66" x14ac:dyDescent="0.2">
      <c r="A3" s="116" t="s">
        <v>9</v>
      </c>
      <c r="B3" s="118"/>
      <c r="C3" s="138" t="str">
        <f>Instellingen!B3</f>
        <v>Regio</v>
      </c>
      <c r="D3" s="139"/>
      <c r="E3" s="140"/>
      <c r="F3" s="116"/>
      <c r="G3" s="117"/>
      <c r="H3" s="117"/>
      <c r="I3" s="117"/>
      <c r="J3" s="117"/>
      <c r="K3" s="117"/>
      <c r="L3" s="117"/>
      <c r="M3" s="117"/>
      <c r="N3" s="118"/>
      <c r="O3" s="113"/>
      <c r="P3" s="114"/>
      <c r="Q3" s="114"/>
      <c r="R3" s="114"/>
      <c r="S3" s="114"/>
      <c r="T3" s="114"/>
      <c r="U3" s="114"/>
      <c r="V3" s="115"/>
      <c r="W3" s="159"/>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1"/>
      <c r="BC3" s="116" t="s">
        <v>41</v>
      </c>
      <c r="BD3" s="117"/>
      <c r="BE3" s="117"/>
      <c r="BF3" s="117"/>
      <c r="BG3" s="117"/>
      <c r="BH3" s="117"/>
      <c r="BI3" s="117"/>
      <c r="BJ3" s="117"/>
      <c r="BK3" s="118"/>
      <c r="BL3" s="23">
        <f>Instellingen!B6</f>
        <v>3</v>
      </c>
      <c r="BM3" s="84"/>
      <c r="BN3" s="168"/>
    </row>
    <row r="4" spans="1:66" x14ac:dyDescent="0.2">
      <c r="A4" s="116" t="s">
        <v>10</v>
      </c>
      <c r="B4" s="118"/>
      <c r="C4" s="153" t="s">
        <v>51</v>
      </c>
      <c r="D4" s="139"/>
      <c r="E4" s="140"/>
      <c r="F4" s="116" t="s">
        <v>72</v>
      </c>
      <c r="G4" s="117"/>
      <c r="H4" s="117"/>
      <c r="I4" s="117"/>
      <c r="J4" s="117"/>
      <c r="K4" s="117"/>
      <c r="L4" s="117"/>
      <c r="M4" s="117"/>
      <c r="N4" s="118"/>
      <c r="O4" s="113">
        <f>Instellingen!B7</f>
        <v>1</v>
      </c>
      <c r="P4" s="114"/>
      <c r="Q4" s="114"/>
      <c r="R4" s="114"/>
      <c r="S4" s="114"/>
      <c r="T4" s="114"/>
      <c r="U4" s="114"/>
      <c r="V4" s="115"/>
      <c r="W4" s="162"/>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4"/>
      <c r="BC4" s="116"/>
      <c r="BD4" s="117"/>
      <c r="BE4" s="117"/>
      <c r="BF4" s="117"/>
      <c r="BG4" s="117"/>
      <c r="BH4" s="117"/>
      <c r="BI4" s="117"/>
      <c r="BJ4" s="117"/>
      <c r="BK4" s="118"/>
      <c r="BL4" s="23"/>
      <c r="BM4" s="85"/>
      <c r="BN4" s="169"/>
    </row>
    <row r="5" spans="1:66" x14ac:dyDescent="0.2">
      <c r="A5" s="116" t="s">
        <v>11</v>
      </c>
      <c r="B5" s="118"/>
      <c r="C5" s="138"/>
      <c r="D5" s="139"/>
      <c r="E5" s="140"/>
      <c r="F5" s="116" t="s">
        <v>12</v>
      </c>
      <c r="G5" s="117"/>
      <c r="H5" s="117"/>
      <c r="I5" s="117"/>
      <c r="J5" s="117"/>
      <c r="K5" s="117"/>
      <c r="L5" s="117"/>
      <c r="M5" s="117"/>
      <c r="N5" s="118"/>
      <c r="O5" s="113">
        <f>Instellingen!B5</f>
        <v>99</v>
      </c>
      <c r="P5" s="114"/>
      <c r="Q5" s="114"/>
      <c r="R5" s="114"/>
      <c r="S5" s="114"/>
      <c r="T5" s="114"/>
      <c r="U5" s="114"/>
      <c r="V5" s="115"/>
      <c r="W5" s="165"/>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7"/>
      <c r="BC5" s="116"/>
      <c r="BD5" s="117"/>
      <c r="BE5" s="117"/>
      <c r="BF5" s="117"/>
      <c r="BG5" s="117"/>
      <c r="BH5" s="117"/>
      <c r="BI5" s="117"/>
      <c r="BJ5" s="117"/>
      <c r="BK5" s="118"/>
      <c r="BL5" s="23"/>
      <c r="BM5" s="85"/>
      <c r="BN5" s="169"/>
    </row>
    <row r="6" spans="1:66" ht="12.75" customHeight="1" x14ac:dyDescent="0.2">
      <c r="A6" s="154"/>
      <c r="B6" s="155"/>
      <c r="C6" s="155"/>
      <c r="D6" s="155"/>
      <c r="E6" s="156"/>
      <c r="F6" s="67" t="s">
        <v>14</v>
      </c>
      <c r="G6" s="123" t="str">
        <f>Instellingen!B36</f>
        <v>Brummen</v>
      </c>
      <c r="H6" s="124"/>
      <c r="I6" s="124"/>
      <c r="J6" s="124"/>
      <c r="K6" s="124"/>
      <c r="L6" s="124"/>
      <c r="M6" s="124"/>
      <c r="N6" s="125"/>
      <c r="O6" s="126" t="str">
        <f>Instellingen!B37</f>
        <v>Vorden</v>
      </c>
      <c r="P6" s="127"/>
      <c r="Q6" s="127"/>
      <c r="R6" s="127"/>
      <c r="S6" s="127"/>
      <c r="T6" s="127"/>
      <c r="U6" s="127"/>
      <c r="V6" s="128"/>
      <c r="W6" s="129" t="str">
        <f>Instellingen!B38</f>
        <v>Gorssel</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101"/>
      <c r="BJ6" s="102"/>
      <c r="BK6" s="103"/>
      <c r="BL6" s="83"/>
      <c r="BM6" s="85"/>
      <c r="BN6" s="169"/>
    </row>
    <row r="7" spans="1:66" ht="12.75" customHeight="1" x14ac:dyDescent="0.2">
      <c r="A7" s="157"/>
      <c r="B7" s="157"/>
      <c r="C7" s="157"/>
      <c r="D7" s="157"/>
      <c r="E7" s="158"/>
      <c r="F7" s="67" t="s">
        <v>15</v>
      </c>
      <c r="G7" s="132" t="str">
        <f>Instellingen!C36</f>
        <v>4-6 november 2022</v>
      </c>
      <c r="H7" s="124"/>
      <c r="I7" s="124"/>
      <c r="J7" s="124"/>
      <c r="K7" s="124"/>
      <c r="L7" s="124"/>
      <c r="M7" s="124"/>
      <c r="N7" s="125"/>
      <c r="O7" s="126" t="str">
        <f>Instellingen!C37</f>
        <v>9-11 december 2022</v>
      </c>
      <c r="P7" s="127"/>
      <c r="Q7" s="127"/>
      <c r="R7" s="127"/>
      <c r="S7" s="127"/>
      <c r="T7" s="127"/>
      <c r="U7" s="127"/>
      <c r="V7" s="128"/>
      <c r="W7" s="129" t="str">
        <f>Instellingen!C38</f>
        <v>16-18 december 2022</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8" t="s">
        <v>71</v>
      </c>
      <c r="BD7" s="5" t="s">
        <v>71</v>
      </c>
      <c r="BE7" s="11" t="s">
        <v>69</v>
      </c>
      <c r="BF7" s="11" t="s">
        <v>69</v>
      </c>
      <c r="BG7" s="11" t="s">
        <v>69</v>
      </c>
      <c r="BH7" s="11" t="s">
        <v>69</v>
      </c>
      <c r="BI7" s="38" t="s">
        <v>70</v>
      </c>
      <c r="BJ7" s="36" t="s">
        <v>70</v>
      </c>
      <c r="BK7" s="13"/>
      <c r="BL7" s="5"/>
      <c r="BM7" s="86"/>
      <c r="BN7" s="170"/>
    </row>
    <row r="8" spans="1:66" ht="25.5" customHeight="1" x14ac:dyDescent="0.2">
      <c r="A8" s="2" t="s">
        <v>19</v>
      </c>
      <c r="B8" s="2" t="s">
        <v>7</v>
      </c>
      <c r="C8" s="2" t="s">
        <v>0</v>
      </c>
      <c r="D8" s="2" t="s">
        <v>1</v>
      </c>
      <c r="E8" s="2" t="s">
        <v>101</v>
      </c>
      <c r="F8" s="67" t="s">
        <v>3</v>
      </c>
      <c r="G8" s="8" t="s">
        <v>96</v>
      </c>
      <c r="H8" s="8" t="s">
        <v>38</v>
      </c>
      <c r="I8" s="8" t="s">
        <v>36</v>
      </c>
      <c r="J8" s="8" t="s">
        <v>37</v>
      </c>
      <c r="K8" s="8" t="s">
        <v>73</v>
      </c>
      <c r="L8" s="8" t="s">
        <v>74</v>
      </c>
      <c r="M8" s="2" t="s">
        <v>5</v>
      </c>
      <c r="N8" s="67" t="s">
        <v>16</v>
      </c>
      <c r="O8" s="8" t="s">
        <v>96</v>
      </c>
      <c r="P8" s="8" t="s">
        <v>38</v>
      </c>
      <c r="Q8" s="8" t="s">
        <v>36</v>
      </c>
      <c r="R8" s="8" t="s">
        <v>39</v>
      </c>
      <c r="S8" s="8" t="s">
        <v>73</v>
      </c>
      <c r="T8" s="8" t="s">
        <v>74</v>
      </c>
      <c r="U8" s="2" t="s">
        <v>5</v>
      </c>
      <c r="V8" s="67" t="s">
        <v>16</v>
      </c>
      <c r="W8" s="8" t="s">
        <v>96</v>
      </c>
      <c r="X8" s="8" t="s">
        <v>38</v>
      </c>
      <c r="Y8" s="8" t="s">
        <v>40</v>
      </c>
      <c r="Z8" s="8" t="s">
        <v>39</v>
      </c>
      <c r="AA8" s="8" t="s">
        <v>73</v>
      </c>
      <c r="AB8" s="8" t="s">
        <v>74</v>
      </c>
      <c r="AC8" s="2" t="s">
        <v>5</v>
      </c>
      <c r="AD8" s="67" t="s">
        <v>16</v>
      </c>
      <c r="AE8" s="8" t="s">
        <v>96</v>
      </c>
      <c r="AF8" s="8" t="s">
        <v>38</v>
      </c>
      <c r="AG8" s="8" t="s">
        <v>36</v>
      </c>
      <c r="AH8" s="8" t="s">
        <v>39</v>
      </c>
      <c r="AI8" s="8" t="s">
        <v>73</v>
      </c>
      <c r="AJ8" s="8" t="s">
        <v>74</v>
      </c>
      <c r="AK8" s="2" t="s">
        <v>5</v>
      </c>
      <c r="AL8" s="67" t="s">
        <v>16</v>
      </c>
      <c r="AM8" s="8" t="s">
        <v>96</v>
      </c>
      <c r="AN8" s="8" t="s">
        <v>38</v>
      </c>
      <c r="AO8" s="8" t="s">
        <v>36</v>
      </c>
      <c r="AP8" s="8" t="s">
        <v>39</v>
      </c>
      <c r="AQ8" s="8" t="s">
        <v>73</v>
      </c>
      <c r="AR8" s="8" t="s">
        <v>74</v>
      </c>
      <c r="AS8" s="2" t="s">
        <v>5</v>
      </c>
      <c r="AT8" s="67" t="s">
        <v>16</v>
      </c>
      <c r="AU8" s="8" t="s">
        <v>96</v>
      </c>
      <c r="AV8" s="8" t="s">
        <v>38</v>
      </c>
      <c r="AW8" s="8" t="s">
        <v>36</v>
      </c>
      <c r="AX8" s="8" t="s">
        <v>39</v>
      </c>
      <c r="AY8" s="8" t="s">
        <v>73</v>
      </c>
      <c r="AZ8" s="8" t="s">
        <v>74</v>
      </c>
      <c r="BA8" s="2" t="s">
        <v>5</v>
      </c>
      <c r="BB8" s="2" t="s">
        <v>16</v>
      </c>
      <c r="BC8" s="79" t="s">
        <v>23</v>
      </c>
      <c r="BD8" s="35" t="s">
        <v>4</v>
      </c>
      <c r="BE8" s="37" t="s">
        <v>23</v>
      </c>
      <c r="BF8" s="37" t="s">
        <v>23</v>
      </c>
      <c r="BG8" s="35" t="s">
        <v>4</v>
      </c>
      <c r="BH8" s="35" t="s">
        <v>4</v>
      </c>
      <c r="BI8" s="35" t="s">
        <v>23</v>
      </c>
      <c r="BJ8" s="35" t="s">
        <v>4</v>
      </c>
      <c r="BK8" s="35" t="s">
        <v>17</v>
      </c>
      <c r="BL8" s="35" t="s">
        <v>18</v>
      </c>
      <c r="BM8" s="35"/>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operator="lessThanOrEqual" allowBlank="1" showInputMessage="1" showErrorMessage="1" error="De waarde is maximaal 200" sqref="AM1:AM2 AU1:AU2 AE1:AE2 AM8:AM65536 AE8:AE65536 AU8:AU65536"/>
    <dataValidation operator="lessThanOrEqual" allowBlank="1" showInputMessage="1" showErrorMessage="1" sqref="W1:W3 W8:W65536"/>
    <dataValidation type="whole" operator="lessThan" allowBlank="1" showInputMessage="1" showErrorMessage="1" sqref="O3">
      <formula1>99</formula1>
    </dataValidation>
    <dataValidation type="whole" operator="lessThanOrEqual" allowBlank="1" showInputMessage="1" showErrorMessage="1" sqref="O5">
      <formula1>999</formula1>
    </dataValidation>
    <dataValidation type="whole" operator="lessThanOrEqual" allowBlank="1" showInputMessage="1" showErrorMessage="1" error="De waarde is maximaal 200" sqref="AN2:AO2 AV2:AW2 AF2:AG2 AN8:AO65536 AF8:AG65536 AV8:AW65536">
      <formula1>340</formula1>
    </dataValidation>
    <dataValidation type="whole" operator="lessThan" allowBlank="1" showInputMessage="1" showErrorMessage="1" sqref="U2 U8:U65536">
      <formula1>999</formula1>
    </dataValidation>
    <dataValidation type="whole" operator="lessThanOrEqual" allowBlank="1" showInputMessage="1" showErrorMessage="1" sqref="X8:Z65536 X2:Z2 P2:Q2 P8:Q65536">
      <formula1>340</formula1>
    </dataValidation>
    <dataValidation type="whole" operator="lessThan" allowBlank="1" showInputMessage="1" showErrorMessage="1" sqref="BL6:BM6">
      <formula1>340</formula1>
    </dataValidation>
    <dataValidation type="whole" operator="lessThan" allowBlank="1" showInputMessage="1" showErrorMessage="1" sqref="BL5:BM5">
      <formula1>9</formula1>
    </dataValidation>
    <dataValidation type="whole" allowBlank="1" showInputMessage="1" showErrorMessage="1" sqref="BL4:BM4">
      <formula1>1</formula1>
      <formula2>2</formula2>
    </dataValidation>
    <dataValidation type="whole" allowBlank="1" showInputMessage="1" showErrorMessage="1" sqref="BL3:BM3 O4">
      <formula1>1</formula1>
      <formula2>4</formula2>
    </dataValidation>
    <dataValidation operator="lessThan" allowBlank="1" showInputMessage="1" showErrorMessage="1" error="De waarde is maximaal 500" sqref="R8:T8 AA8:AB8 AI8:AJ8 AQ8:AR8 AY8:AZ8 H8:L8"/>
    <dataValidation type="whole" operator="lessThan" allowBlank="1" showInputMessage="1" showErrorMessage="1" error="De waarde is maximaal 200" sqref="BB2 AL2 AT2 AL8:AL65536 AT8:AT65536 BB8:BB65536 V8:V65536 N8:N65536 AD8:AD65536">
      <formula1>200</formula1>
    </dataValidation>
    <dataValidation type="whole" operator="lessThan" allowBlank="1" showInputMessage="1" showErrorMessage="1" error="De waarde is maximaal 500" sqref="H9:L65536 R9:T65536 AP9:AR65536 AX9:AZ65536 AA9:AB65536 AH9:AJ65536">
      <formula1>500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4369"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14370"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4371"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14372"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14373"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14374" r:id="rId9" name="Button 6">
              <controlPr defaultSize="0" print="0" autoFill="0" autoPict="0" macro="[0]!verbergen">
                <anchor moveWithCells="1" sizeWithCells="1">
                  <from>
                    <xdr:col>65</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14375"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4376"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14377"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14378" r:id="rId13" name="Button 10">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14379" r:id="rId14" name="Button 11">
              <controlPr defaultSize="0" print="0" autoFill="0" autoPict="0" macro="[0]!Sort_Totaal_Punten">
                <anchor moveWithCells="1" sizeWithCells="1">
                  <from>
                    <xdr:col>61</xdr:col>
                    <xdr:colOff>9525</xdr:colOff>
                    <xdr:row>7</xdr:row>
                    <xdr:rowOff>28575</xdr:rowOff>
                  </from>
                  <to>
                    <xdr:col>61</xdr:col>
                    <xdr:colOff>381000</xdr:colOff>
                    <xdr:row>8</xdr:row>
                    <xdr:rowOff>0</xdr:rowOff>
                  </to>
                </anchor>
              </controlPr>
            </control>
          </mc:Choice>
        </mc:AlternateContent>
        <mc:AlternateContent xmlns:mc="http://schemas.openxmlformats.org/markup-compatibility/2006">
          <mc:Choice Requires="x14">
            <control shapeId="314380" r:id="rId15" name="Button 12">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14381" r:id="rId16" name="Button 13">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14382" r:id="rId17" name="Button 14">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14383" r:id="rId18" name="Button 15">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14384" r:id="rId19" name="Button 16">
              <controlPr defaultSize="0" print="0" autoFill="0" autoPict="0" macro="[0]!Kopieren">
                <anchor moveWithCells="1" sizeWithCells="1">
                  <from>
                    <xdr:col>2</xdr:col>
                    <xdr:colOff>657225</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4385" r:id="rId20" name="Button 17">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14386" r:id="rId21" name="Button 18">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14387" r:id="rId22" name="Button 19">
              <controlPr defaultSize="0" print="0" autoFill="0" autoPict="0" macro="[0]!Verberg_Ex_Aequo_3">
                <anchor moveWithCells="1" sizeWithCells="1">
                  <from>
                    <xdr:col>26</xdr:col>
                    <xdr:colOff>19050</xdr:colOff>
                    <xdr:row>7</xdr:row>
                    <xdr:rowOff>9525</xdr:rowOff>
                  </from>
                  <to>
                    <xdr:col>27</xdr:col>
                    <xdr:colOff>190500</xdr:colOff>
                    <xdr:row>8</xdr:row>
                    <xdr:rowOff>0</xdr:rowOff>
                  </to>
                </anchor>
              </controlPr>
            </control>
          </mc:Choice>
        </mc:AlternateContent>
        <mc:AlternateContent xmlns:mc="http://schemas.openxmlformats.org/markup-compatibility/2006">
          <mc:Choice Requires="x14">
            <control shapeId="314388" r:id="rId23" name="Button 20">
              <controlPr defaultSize="0" print="0" autoFill="0" autoPict="0" macro="[0]!Verberg_Ex_Aequo_4">
                <anchor moveWithCells="1" sizeWithCells="1">
                  <from>
                    <xdr:col>30</xdr:col>
                    <xdr:colOff>0</xdr:colOff>
                    <xdr:row>7</xdr:row>
                    <xdr:rowOff>9525</xdr:rowOff>
                  </from>
                  <to>
                    <xdr:col>35</xdr:col>
                    <xdr:colOff>190500</xdr:colOff>
                    <xdr:row>8</xdr:row>
                    <xdr:rowOff>0</xdr:rowOff>
                  </to>
                </anchor>
              </controlPr>
            </control>
          </mc:Choice>
        </mc:AlternateContent>
        <mc:AlternateContent xmlns:mc="http://schemas.openxmlformats.org/markup-compatibility/2006">
          <mc:Choice Requires="x14">
            <control shapeId="314389" r:id="rId24" name="Button 21">
              <controlPr defaultSize="0" print="0" autoFill="0" autoPict="0" macro="[0]!Verberg_Ex_Aequo_5">
                <anchor moveWithCells="1" sizeWithCells="1">
                  <from>
                    <xdr:col>38</xdr:col>
                    <xdr:colOff>0</xdr:colOff>
                    <xdr:row>7</xdr:row>
                    <xdr:rowOff>9525</xdr:rowOff>
                  </from>
                  <to>
                    <xdr:col>43</xdr:col>
                    <xdr:colOff>190500</xdr:colOff>
                    <xdr:row>8</xdr:row>
                    <xdr:rowOff>0</xdr:rowOff>
                  </to>
                </anchor>
              </controlPr>
            </control>
          </mc:Choice>
        </mc:AlternateContent>
        <mc:AlternateContent xmlns:mc="http://schemas.openxmlformats.org/markup-compatibility/2006">
          <mc:Choice Requires="x14">
            <control shapeId="314390" r:id="rId25" name="Button 22">
              <controlPr defaultSize="0" print="0" autoFill="0" autoPict="0" macro="[0]!Verberg_Ex_Aequo_6">
                <anchor moveWithCells="1" sizeWithCells="1">
                  <from>
                    <xdr:col>46</xdr:col>
                    <xdr:colOff>0</xdr:colOff>
                    <xdr:row>7</xdr:row>
                    <xdr:rowOff>9525</xdr:rowOff>
                  </from>
                  <to>
                    <xdr:col>51</xdr:col>
                    <xdr:colOff>190500</xdr:colOff>
                    <xdr:row>8</xdr:row>
                    <xdr:rowOff>0</xdr:rowOff>
                  </to>
                </anchor>
              </controlPr>
            </control>
          </mc:Choice>
        </mc:AlternateContent>
        <mc:AlternateContent xmlns:mc="http://schemas.openxmlformats.org/markup-compatibility/2006">
          <mc:Choice Requires="x14">
            <control shapeId="314391" r:id="rId26" name="Button 23">
              <controlPr defaultSize="0" print="0" autoFill="0" autoPict="0" macro="[0]!Sort_Pl_Punten_4">
                <anchor moveWithCells="1" sizeWithCells="1">
                  <from>
                    <xdr:col>30</xdr:col>
                    <xdr:colOff>0</xdr:colOff>
                    <xdr:row>7</xdr:row>
                    <xdr:rowOff>28575</xdr:rowOff>
                  </from>
                  <to>
                    <xdr:col>38</xdr:col>
                    <xdr:colOff>0</xdr:colOff>
                    <xdr:row>8</xdr:row>
                    <xdr:rowOff>0</xdr:rowOff>
                  </to>
                </anchor>
              </controlPr>
            </control>
          </mc:Choice>
        </mc:AlternateContent>
        <mc:AlternateContent xmlns:mc="http://schemas.openxmlformats.org/markup-compatibility/2006">
          <mc:Choice Requires="x14">
            <control shapeId="314392" r:id="rId27" name="Button 24">
              <controlPr defaultSize="0" print="0" autoFill="0" autoPict="0" macro="[0]!Sort_Pl_Punten_5">
                <anchor moveWithCells="1" sizeWithCells="1">
                  <from>
                    <xdr:col>38</xdr:col>
                    <xdr:colOff>0</xdr:colOff>
                    <xdr:row>7</xdr:row>
                    <xdr:rowOff>28575</xdr:rowOff>
                  </from>
                  <to>
                    <xdr:col>46</xdr:col>
                    <xdr:colOff>0</xdr:colOff>
                    <xdr:row>8</xdr:row>
                    <xdr:rowOff>0</xdr:rowOff>
                  </to>
                </anchor>
              </controlPr>
            </control>
          </mc:Choice>
        </mc:AlternateContent>
        <mc:AlternateContent xmlns:mc="http://schemas.openxmlformats.org/markup-compatibility/2006">
          <mc:Choice Requires="x14">
            <control shapeId="314393" r:id="rId28" name="Button 25">
              <controlPr defaultSize="0" print="0" autoFill="0" autoPict="0" macro="[0]!Sort_Pl_Punten_6">
                <anchor moveWithCells="1" sizeWithCells="1">
                  <from>
                    <xdr:col>46</xdr:col>
                    <xdr:colOff>0</xdr:colOff>
                    <xdr:row>7</xdr:row>
                    <xdr:rowOff>28575</xdr:rowOff>
                  </from>
                  <to>
                    <xdr:col>46</xdr:col>
                    <xdr:colOff>0</xdr:colOff>
                    <xdr:row>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3"/>
  <dimension ref="A1:BN19"/>
  <sheetViews>
    <sheetView workbookViewId="0">
      <pane xSplit="5" ySplit="8" topLeftCell="G9" activePane="bottomRight" state="frozen"/>
      <selection activeCell="C5" sqref="C5:E5"/>
      <selection pane="topRight" activeCell="C5" sqref="C5:E5"/>
      <selection pane="bottomLeft" activeCell="C5" sqref="C5:E5"/>
      <selection pane="bottomRight" activeCell="BN11" sqref="BN11"/>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18.7109375" style="6" customWidth="1"/>
    <col min="7" max="7" width="2.7109375" style="69" customWidth="1"/>
    <col min="8" max="8" width="5.7109375" style="69" customWidth="1"/>
    <col min="9" max="9" width="5.7109375" style="69" hidden="1" customWidth="1"/>
    <col min="10" max="10" width="5.7109375" style="70" hidden="1" customWidth="1"/>
    <col min="11" max="12" width="3.7109375" style="69" customWidth="1"/>
    <col min="13" max="13" width="3" style="69" customWidth="1"/>
    <col min="14" max="14" width="3.85546875" style="71" customWidth="1"/>
    <col min="15" max="15" width="2.7109375" style="72" customWidth="1"/>
    <col min="16" max="16" width="5.7109375" style="72" customWidth="1"/>
    <col min="17" max="17" width="5.7109375" style="72" hidden="1" customWidth="1"/>
    <col min="18" max="18" width="5.7109375" style="73" hidden="1" customWidth="1"/>
    <col min="19" max="20" width="3.7109375" style="72" customWidth="1"/>
    <col min="21" max="21" width="3" style="72" customWidth="1"/>
    <col min="22" max="22" width="3.85546875" style="74" customWidth="1"/>
    <col min="23" max="23" width="2.7109375" style="75" customWidth="1"/>
    <col min="24" max="24" width="5.7109375" style="75" customWidth="1"/>
    <col min="25" max="25" width="5.7109375" style="75" hidden="1" customWidth="1"/>
    <col min="26" max="26" width="5.7109375" style="76" hidden="1" customWidth="1"/>
    <col min="27" max="28" width="3.7109375" style="75" customWidth="1"/>
    <col min="29" max="29" width="3" style="75" customWidth="1"/>
    <col min="30" max="30" width="3.85546875" style="77" customWidth="1"/>
    <col min="31" max="31" width="2.7109375" style="72" hidden="1" customWidth="1"/>
    <col min="32" max="33" width="5.7109375" style="72" hidden="1" customWidth="1"/>
    <col min="34" max="34" width="5.7109375" style="73" hidden="1" customWidth="1"/>
    <col min="35" max="36" width="3.7109375" style="72" hidden="1" customWidth="1"/>
    <col min="37" max="37" width="3" style="72" hidden="1" customWidth="1"/>
    <col min="38" max="38" width="3.85546875" style="74" hidden="1" customWidth="1"/>
    <col min="39" max="39" width="2.7109375" style="75" hidden="1" customWidth="1"/>
    <col min="40" max="41" width="5.7109375" style="75" hidden="1" customWidth="1"/>
    <col min="42" max="42" width="5.7109375" style="76" hidden="1" customWidth="1"/>
    <col min="43" max="44" width="3.7109375" style="75" hidden="1" customWidth="1"/>
    <col min="45" max="45" width="3" style="75" hidden="1" customWidth="1"/>
    <col min="46" max="46" width="3.85546875" style="77" hidden="1" customWidth="1"/>
    <col min="47" max="47" width="2.7109375" style="72" hidden="1" customWidth="1"/>
    <col min="48" max="49" width="5.7109375" style="72" hidden="1" customWidth="1"/>
    <col min="50" max="50" width="5.7109375" style="73" hidden="1" customWidth="1"/>
    <col min="51" max="52" width="3.7109375" style="72" hidden="1" customWidth="1"/>
    <col min="53" max="53" width="3" style="72" hidden="1" customWidth="1"/>
    <col min="54" max="54" width="3.85546875" style="72"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
      <c r="A2" s="100"/>
      <c r="B2" s="100"/>
      <c r="C2" s="100">
        <v>1</v>
      </c>
      <c r="D2" s="100">
        <f>FLOOR((C2+3)/4,1)</f>
        <v>1</v>
      </c>
      <c r="E2" s="100"/>
      <c r="F2" s="100"/>
      <c r="G2" s="68"/>
      <c r="H2" s="68">
        <v>192</v>
      </c>
      <c r="I2" s="70">
        <v>190</v>
      </c>
      <c r="J2" s="70">
        <f>H2+I2</f>
        <v>382</v>
      </c>
      <c r="K2" s="70"/>
      <c r="L2" s="70"/>
      <c r="M2" s="70"/>
      <c r="N2" s="80">
        <v>1</v>
      </c>
      <c r="O2" s="73"/>
      <c r="P2" s="73">
        <v>193</v>
      </c>
      <c r="Q2" s="73">
        <v>193</v>
      </c>
      <c r="R2" s="73">
        <f>P2+Q2</f>
        <v>386</v>
      </c>
      <c r="S2" s="73"/>
      <c r="T2" s="73"/>
      <c r="U2" s="73"/>
      <c r="V2" s="81">
        <v>2</v>
      </c>
      <c r="W2" s="76"/>
      <c r="X2" s="76">
        <v>198</v>
      </c>
      <c r="Y2" s="76">
        <v>198</v>
      </c>
      <c r="Z2" s="76">
        <f>X2+Y2</f>
        <v>396</v>
      </c>
      <c r="AA2" s="76"/>
      <c r="AB2" s="76"/>
      <c r="AC2" s="76"/>
      <c r="AD2" s="82">
        <v>3</v>
      </c>
      <c r="AE2" s="73"/>
      <c r="AF2" s="73">
        <v>177</v>
      </c>
      <c r="AG2" s="73">
        <v>177</v>
      </c>
      <c r="AH2" s="73">
        <f>AF2+AG2</f>
        <v>354</v>
      </c>
      <c r="AI2" s="73"/>
      <c r="AJ2" s="73"/>
      <c r="AK2" s="73"/>
      <c r="AL2" s="81">
        <v>4</v>
      </c>
      <c r="AM2" s="76"/>
      <c r="AN2" s="76">
        <v>178</v>
      </c>
      <c r="AO2" s="76">
        <v>178</v>
      </c>
      <c r="AP2" s="76">
        <f>AN2+AO2</f>
        <v>356</v>
      </c>
      <c r="AQ2" s="76"/>
      <c r="AR2" s="76"/>
      <c r="AS2" s="76"/>
      <c r="AT2" s="82">
        <v>5</v>
      </c>
      <c r="AU2" s="73"/>
      <c r="AV2" s="73">
        <v>179</v>
      </c>
      <c r="AW2" s="73">
        <v>179</v>
      </c>
      <c r="AX2" s="73">
        <f>AV2+AW2</f>
        <v>358</v>
      </c>
      <c r="AY2" s="73"/>
      <c r="AZ2" s="73"/>
      <c r="BA2" s="73"/>
      <c r="BB2" s="73">
        <v>6</v>
      </c>
      <c r="BC2" s="12">
        <f>N2+V2+AD2+AL2+AT2+BB2</f>
        <v>21</v>
      </c>
      <c r="BD2" s="12">
        <f>J2+R2+Z2+AH2+AP2+AX2</f>
        <v>2232</v>
      </c>
      <c r="BE2" s="39">
        <f>IF($O$4&gt;0,(LARGE(($N2,$V2,$AD2,$AL2,$AT2,$BB2),1)),"0")</f>
        <v>6</v>
      </c>
      <c r="BF2" s="39">
        <f>IF($O$4&gt;0,(LARGE(($N2,$V2,$AD2,$AL2,$AT2,$BB2),2)),"0")</f>
        <v>5</v>
      </c>
      <c r="BG2" s="12">
        <v>354</v>
      </c>
      <c r="BH2" s="12">
        <v>354</v>
      </c>
      <c r="BI2" s="39">
        <f>BC2-BE2-BF2</f>
        <v>10</v>
      </c>
      <c r="BJ2" s="12">
        <f>BD2-BG2-BH2</f>
        <v>1524</v>
      </c>
      <c r="BK2" s="12"/>
      <c r="BL2" s="12"/>
      <c r="BN2" s="12"/>
    </row>
    <row r="3" spans="1:66" x14ac:dyDescent="0.2">
      <c r="A3" s="116" t="s">
        <v>9</v>
      </c>
      <c r="B3" s="118"/>
      <c r="C3" s="138" t="str">
        <f>Instellingen!B3</f>
        <v>Regio</v>
      </c>
      <c r="D3" s="139"/>
      <c r="E3" s="140"/>
      <c r="F3" s="116" t="s">
        <v>43</v>
      </c>
      <c r="G3" s="117"/>
      <c r="H3" s="117"/>
      <c r="I3" s="117"/>
      <c r="J3" s="117"/>
      <c r="K3" s="117"/>
      <c r="L3" s="117"/>
      <c r="M3" s="117"/>
      <c r="N3" s="118"/>
      <c r="O3" s="141">
        <v>3</v>
      </c>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
      <c r="A4" s="116" t="s">
        <v>10</v>
      </c>
      <c r="B4" s="118"/>
      <c r="C4" s="153" t="s">
        <v>32</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v>2</v>
      </c>
      <c r="BM5" s="147"/>
      <c r="BN5" s="148"/>
    </row>
    <row r="6" spans="1:66" ht="12.75" customHeight="1" x14ac:dyDescent="0.2">
      <c r="A6" s="119"/>
      <c r="B6" s="119"/>
      <c r="C6" s="119"/>
      <c r="D6" s="119"/>
      <c r="E6" s="120"/>
      <c r="F6" s="67" t="s">
        <v>14</v>
      </c>
      <c r="G6" s="123" t="str">
        <f>Instellingen!B36</f>
        <v>Brummen</v>
      </c>
      <c r="H6" s="124"/>
      <c r="I6" s="124"/>
      <c r="J6" s="124"/>
      <c r="K6" s="124"/>
      <c r="L6" s="124"/>
      <c r="M6" s="124"/>
      <c r="N6" s="125"/>
      <c r="O6" s="126" t="str">
        <f>Instellingen!B37</f>
        <v>Vorden</v>
      </c>
      <c r="P6" s="127"/>
      <c r="Q6" s="127"/>
      <c r="R6" s="127"/>
      <c r="S6" s="127"/>
      <c r="T6" s="127"/>
      <c r="U6" s="127"/>
      <c r="V6" s="128"/>
      <c r="W6" s="129" t="str">
        <f>Instellingen!B38</f>
        <v>Gorssel</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7" t="s">
        <v>35</v>
      </c>
      <c r="BJ6" s="98"/>
      <c r="BK6" s="99"/>
      <c r="BL6" s="34">
        <v>210</v>
      </c>
      <c r="BM6" s="147"/>
      <c r="BN6" s="148"/>
    </row>
    <row r="7" spans="1:66" ht="12.75" customHeight="1" x14ac:dyDescent="0.2">
      <c r="A7" s="121"/>
      <c r="B7" s="121"/>
      <c r="C7" s="121"/>
      <c r="D7" s="121"/>
      <c r="E7" s="122"/>
      <c r="F7" s="67" t="s">
        <v>15</v>
      </c>
      <c r="G7" s="132" t="str">
        <f>Instellingen!C36</f>
        <v>4-6 november 2022</v>
      </c>
      <c r="H7" s="133"/>
      <c r="I7" s="133"/>
      <c r="J7" s="133"/>
      <c r="K7" s="133"/>
      <c r="L7" s="133"/>
      <c r="M7" s="133"/>
      <c r="N7" s="134"/>
      <c r="O7" s="126" t="str">
        <f>Instellingen!C37</f>
        <v>9-11 december 2022</v>
      </c>
      <c r="P7" s="127"/>
      <c r="Q7" s="127"/>
      <c r="R7" s="127"/>
      <c r="S7" s="127"/>
      <c r="T7" s="127"/>
      <c r="U7" s="127"/>
      <c r="V7" s="128"/>
      <c r="W7" s="129" t="str">
        <f>Instellingen!C38</f>
        <v>16-18 december 2022</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8" t="s">
        <v>71</v>
      </c>
      <c r="BD7" s="5" t="s">
        <v>71</v>
      </c>
      <c r="BE7" s="11" t="s">
        <v>69</v>
      </c>
      <c r="BF7" s="11" t="s">
        <v>69</v>
      </c>
      <c r="BG7" s="11" t="s">
        <v>69</v>
      </c>
      <c r="BH7" s="11" t="s">
        <v>69</v>
      </c>
      <c r="BI7" s="38" t="s">
        <v>70</v>
      </c>
      <c r="BJ7" s="36" t="s">
        <v>70</v>
      </c>
      <c r="BK7" s="13"/>
      <c r="BL7" s="5"/>
      <c r="BM7" s="150"/>
      <c r="BN7" s="151"/>
    </row>
    <row r="8" spans="1:66" ht="25.5" customHeight="1" x14ac:dyDescent="0.2">
      <c r="A8" s="2" t="s">
        <v>19</v>
      </c>
      <c r="B8" s="2" t="s">
        <v>7</v>
      </c>
      <c r="C8" s="2" t="s">
        <v>0</v>
      </c>
      <c r="D8" s="2" t="s">
        <v>1</v>
      </c>
      <c r="E8" s="2" t="s">
        <v>101</v>
      </c>
      <c r="F8" s="67" t="s">
        <v>3</v>
      </c>
      <c r="G8" s="8" t="s">
        <v>96</v>
      </c>
      <c r="H8" s="8" t="s">
        <v>38</v>
      </c>
      <c r="I8" s="8" t="s">
        <v>36</v>
      </c>
      <c r="J8" s="8" t="s">
        <v>37</v>
      </c>
      <c r="K8" s="8" t="s">
        <v>73</v>
      </c>
      <c r="L8" s="8" t="s">
        <v>74</v>
      </c>
      <c r="M8" s="2" t="s">
        <v>5</v>
      </c>
      <c r="N8" s="67" t="s">
        <v>16</v>
      </c>
      <c r="O8" s="8" t="s">
        <v>96</v>
      </c>
      <c r="P8" s="8" t="s">
        <v>38</v>
      </c>
      <c r="Q8" s="8" t="s">
        <v>36</v>
      </c>
      <c r="R8" s="8" t="s">
        <v>39</v>
      </c>
      <c r="S8" s="8" t="s">
        <v>73</v>
      </c>
      <c r="T8" s="8" t="s">
        <v>74</v>
      </c>
      <c r="U8" s="2" t="s">
        <v>5</v>
      </c>
      <c r="V8" s="67" t="s">
        <v>16</v>
      </c>
      <c r="W8" s="8" t="s">
        <v>96</v>
      </c>
      <c r="X8" s="8" t="s">
        <v>38</v>
      </c>
      <c r="Y8" s="8" t="s">
        <v>40</v>
      </c>
      <c r="Z8" s="8" t="s">
        <v>39</v>
      </c>
      <c r="AA8" s="8" t="s">
        <v>73</v>
      </c>
      <c r="AB8" s="8" t="s">
        <v>74</v>
      </c>
      <c r="AC8" s="2" t="s">
        <v>5</v>
      </c>
      <c r="AD8" s="67" t="s">
        <v>16</v>
      </c>
      <c r="AE8" s="8" t="s">
        <v>96</v>
      </c>
      <c r="AF8" s="8" t="s">
        <v>38</v>
      </c>
      <c r="AG8" s="8" t="s">
        <v>36</v>
      </c>
      <c r="AH8" s="8" t="s">
        <v>39</v>
      </c>
      <c r="AI8" s="8" t="s">
        <v>73</v>
      </c>
      <c r="AJ8" s="8" t="s">
        <v>74</v>
      </c>
      <c r="AK8" s="2" t="s">
        <v>5</v>
      </c>
      <c r="AL8" s="67" t="s">
        <v>16</v>
      </c>
      <c r="AM8" s="8" t="s">
        <v>96</v>
      </c>
      <c r="AN8" s="8" t="s">
        <v>38</v>
      </c>
      <c r="AO8" s="8" t="s">
        <v>36</v>
      </c>
      <c r="AP8" s="8" t="s">
        <v>39</v>
      </c>
      <c r="AQ8" s="8" t="s">
        <v>73</v>
      </c>
      <c r="AR8" s="8" t="s">
        <v>74</v>
      </c>
      <c r="AS8" s="2" t="s">
        <v>5</v>
      </c>
      <c r="AT8" s="67" t="s">
        <v>16</v>
      </c>
      <c r="AU8" s="8" t="s">
        <v>96</v>
      </c>
      <c r="AV8" s="8" t="s">
        <v>38</v>
      </c>
      <c r="AW8" s="8" t="s">
        <v>36</v>
      </c>
      <c r="AX8" s="8" t="s">
        <v>39</v>
      </c>
      <c r="AY8" s="8" t="s">
        <v>73</v>
      </c>
      <c r="AZ8" s="8" t="s">
        <v>74</v>
      </c>
      <c r="BA8" s="2" t="s">
        <v>5</v>
      </c>
      <c r="BB8" s="2" t="s">
        <v>16</v>
      </c>
      <c r="BC8" s="79" t="s">
        <v>23</v>
      </c>
      <c r="BD8" s="35" t="s">
        <v>4</v>
      </c>
      <c r="BE8" s="37" t="s">
        <v>23</v>
      </c>
      <c r="BF8" s="37" t="s">
        <v>23</v>
      </c>
      <c r="BG8" s="35" t="s">
        <v>4</v>
      </c>
      <c r="BH8" s="35" t="s">
        <v>4</v>
      </c>
      <c r="BI8" s="35" t="s">
        <v>23</v>
      </c>
      <c r="BJ8" s="35" t="s">
        <v>4</v>
      </c>
      <c r="BK8" s="35" t="s">
        <v>17</v>
      </c>
      <c r="BL8" s="35" t="s">
        <v>18</v>
      </c>
      <c r="BM8" s="8" t="s">
        <v>98</v>
      </c>
      <c r="BN8" s="2" t="s">
        <v>6</v>
      </c>
    </row>
    <row r="9" spans="1:66" x14ac:dyDescent="0.2">
      <c r="A9" s="6">
        <v>1</v>
      </c>
      <c r="B9" s="6" t="s">
        <v>156</v>
      </c>
      <c r="C9" s="6" t="s">
        <v>310</v>
      </c>
      <c r="D9" s="6" t="s">
        <v>157</v>
      </c>
      <c r="E9" s="6" t="s">
        <v>32</v>
      </c>
      <c r="F9" s="6" t="s">
        <v>123</v>
      </c>
      <c r="H9" s="69">
        <v>219.5</v>
      </c>
      <c r="I9" s="69">
        <v>0</v>
      </c>
      <c r="J9" s="70">
        <f t="shared" ref="J9:J19" si="0">H9+I9</f>
        <v>219.5</v>
      </c>
      <c r="K9" s="69">
        <v>6</v>
      </c>
      <c r="L9" s="69">
        <v>6</v>
      </c>
      <c r="M9" s="69">
        <v>2</v>
      </c>
      <c r="N9" s="71">
        <v>2</v>
      </c>
      <c r="P9" s="72">
        <v>228.5</v>
      </c>
      <c r="Q9" s="72">
        <v>0</v>
      </c>
      <c r="R9" s="73">
        <f t="shared" ref="R9:R19" si="1">P9+Q9</f>
        <v>228.5</v>
      </c>
      <c r="S9" s="72">
        <v>7</v>
      </c>
      <c r="T9" s="72">
        <v>7</v>
      </c>
      <c r="U9" s="72">
        <v>2</v>
      </c>
      <c r="V9" s="74">
        <v>2</v>
      </c>
      <c r="X9" s="75">
        <v>224.5</v>
      </c>
      <c r="Y9" s="75">
        <v>0</v>
      </c>
      <c r="Z9" s="76">
        <f t="shared" ref="Z9:Z19" si="2">X9+Y9</f>
        <v>224.5</v>
      </c>
      <c r="AA9" s="75">
        <v>6.5</v>
      </c>
      <c r="AB9" s="75">
        <v>6.5</v>
      </c>
      <c r="AC9" s="75">
        <v>1</v>
      </c>
      <c r="AD9" s="77">
        <v>1</v>
      </c>
      <c r="BC9" s="12">
        <f t="shared" ref="BC9:BC19" si="3">N9+V9+AD9+AL9+AT9+BB9</f>
        <v>5</v>
      </c>
      <c r="BD9" s="12">
        <f t="shared" ref="BD9:BD19" si="4">J9+R9+Z9+AH9+AP9+AX9</f>
        <v>672.5</v>
      </c>
      <c r="BE9" s="39">
        <f>IF($O$4&gt;0,(LARGE(($N9,$V9,$AD9,$AL9,$AT9,$BB9),1)),"0")</f>
        <v>2</v>
      </c>
      <c r="BF9"/>
      <c r="BG9" s="12">
        <v>219.5</v>
      </c>
      <c r="BH9" s="12">
        <v>0</v>
      </c>
      <c r="BI9" s="39">
        <f t="shared" ref="BI9:BI19" si="5">BC9-BE9-BF9</f>
        <v>3</v>
      </c>
      <c r="BJ9" s="12">
        <f t="shared" ref="BJ9:BJ19" si="6">BD9-BG9-BH9</f>
        <v>453</v>
      </c>
      <c r="BK9" s="6">
        <v>1</v>
      </c>
      <c r="BN9" s="111" t="s">
        <v>451</v>
      </c>
    </row>
    <row r="10" spans="1:66" x14ac:dyDescent="0.2">
      <c r="A10" s="6">
        <v>2</v>
      </c>
      <c r="B10" s="6" t="s">
        <v>168</v>
      </c>
      <c r="C10" s="6" t="s">
        <v>315</v>
      </c>
      <c r="D10" s="6" t="s">
        <v>428</v>
      </c>
      <c r="E10" s="6" t="s">
        <v>32</v>
      </c>
      <c r="F10" s="6" t="s">
        <v>132</v>
      </c>
      <c r="H10" s="69">
        <v>195.5</v>
      </c>
      <c r="I10" s="69">
        <v>0</v>
      </c>
      <c r="J10" s="70">
        <f t="shared" si="0"/>
        <v>195.5</v>
      </c>
      <c r="K10" s="69">
        <v>5</v>
      </c>
      <c r="L10" s="69">
        <v>5</v>
      </c>
      <c r="M10" s="69">
        <v>7</v>
      </c>
      <c r="N10" s="71">
        <v>7</v>
      </c>
      <c r="P10" s="72">
        <v>229</v>
      </c>
      <c r="Q10" s="72">
        <v>0</v>
      </c>
      <c r="R10" s="73">
        <f t="shared" si="1"/>
        <v>229</v>
      </c>
      <c r="S10" s="72">
        <v>6</v>
      </c>
      <c r="T10" s="72">
        <v>6</v>
      </c>
      <c r="U10" s="72">
        <v>1</v>
      </c>
      <c r="V10" s="74">
        <v>1</v>
      </c>
      <c r="X10" s="75">
        <v>209</v>
      </c>
      <c r="Y10" s="75">
        <v>0</v>
      </c>
      <c r="Z10" s="76">
        <f t="shared" si="2"/>
        <v>209</v>
      </c>
      <c r="AA10" s="75">
        <v>6</v>
      </c>
      <c r="AB10" s="75">
        <v>6</v>
      </c>
      <c r="AC10" s="75">
        <v>3</v>
      </c>
      <c r="AD10" s="77">
        <v>3</v>
      </c>
      <c r="BC10" s="12">
        <f t="shared" si="3"/>
        <v>11</v>
      </c>
      <c r="BD10" s="12">
        <f t="shared" si="4"/>
        <v>633.5</v>
      </c>
      <c r="BE10" s="39">
        <f>IF($O$4&gt;0,(LARGE(($N10,$V10,$AD10,$AL10,$AT10,$BB10),1)),"0")</f>
        <v>7</v>
      </c>
      <c r="BF10"/>
      <c r="BG10" s="12">
        <v>195.5</v>
      </c>
      <c r="BH10" s="12">
        <v>0</v>
      </c>
      <c r="BI10" s="39">
        <f t="shared" si="5"/>
        <v>4</v>
      </c>
      <c r="BJ10" s="12">
        <f t="shared" si="6"/>
        <v>438</v>
      </c>
      <c r="BK10" s="6">
        <v>2</v>
      </c>
    </row>
    <row r="11" spans="1:66" x14ac:dyDescent="0.2">
      <c r="A11" s="6">
        <v>3</v>
      </c>
      <c r="B11" s="6" t="s">
        <v>158</v>
      </c>
      <c r="C11" s="6" t="s">
        <v>311</v>
      </c>
      <c r="D11" s="6" t="s">
        <v>159</v>
      </c>
      <c r="E11" s="6" t="s">
        <v>32</v>
      </c>
      <c r="F11" s="6" t="s">
        <v>135</v>
      </c>
      <c r="H11" s="69">
        <v>215.5</v>
      </c>
      <c r="I11" s="69">
        <v>0</v>
      </c>
      <c r="J11" s="70">
        <f t="shared" si="0"/>
        <v>215.5</v>
      </c>
      <c r="K11" s="69">
        <v>6</v>
      </c>
      <c r="L11" s="69">
        <v>6.5</v>
      </c>
      <c r="M11" s="69">
        <v>3</v>
      </c>
      <c r="N11" s="71">
        <v>3</v>
      </c>
      <c r="P11" s="72">
        <v>222.5</v>
      </c>
      <c r="Q11" s="72">
        <v>0</v>
      </c>
      <c r="R11" s="73">
        <f t="shared" si="1"/>
        <v>222.5</v>
      </c>
      <c r="S11" s="72">
        <v>7</v>
      </c>
      <c r="T11" s="72">
        <v>7</v>
      </c>
      <c r="U11" s="72">
        <v>4</v>
      </c>
      <c r="V11" s="74">
        <v>4</v>
      </c>
      <c r="X11" s="75">
        <v>213</v>
      </c>
      <c r="Y11" s="75">
        <v>0</v>
      </c>
      <c r="Z11" s="76">
        <f t="shared" si="2"/>
        <v>213</v>
      </c>
      <c r="AA11" s="75">
        <v>6</v>
      </c>
      <c r="AB11" s="75">
        <v>6</v>
      </c>
      <c r="AC11" s="75">
        <v>2</v>
      </c>
      <c r="AD11" s="77">
        <v>2</v>
      </c>
      <c r="BC11" s="12">
        <f t="shared" si="3"/>
        <v>9</v>
      </c>
      <c r="BD11" s="12">
        <f t="shared" si="4"/>
        <v>651</v>
      </c>
      <c r="BE11" s="39">
        <f>IF($O$4&gt;0,(LARGE(($N11,$V11,$AD11,$AL11,$AT11,$BB11),1)),"0")</f>
        <v>4</v>
      </c>
      <c r="BF11"/>
      <c r="BG11" s="12">
        <v>222.5</v>
      </c>
      <c r="BH11" s="12">
        <v>0</v>
      </c>
      <c r="BI11" s="39">
        <f t="shared" si="5"/>
        <v>5</v>
      </c>
      <c r="BJ11" s="12">
        <f t="shared" si="6"/>
        <v>428.5</v>
      </c>
      <c r="BK11" s="6">
        <v>3</v>
      </c>
      <c r="BN11" s="111" t="s">
        <v>450</v>
      </c>
    </row>
    <row r="12" spans="1:66" x14ac:dyDescent="0.2">
      <c r="A12" s="6">
        <v>4</v>
      </c>
      <c r="B12" s="6" t="s">
        <v>160</v>
      </c>
      <c r="C12" s="6" t="s">
        <v>312</v>
      </c>
      <c r="D12" s="6" t="s">
        <v>161</v>
      </c>
      <c r="E12" s="6" t="s">
        <v>32</v>
      </c>
      <c r="F12" s="6" t="s">
        <v>162</v>
      </c>
      <c r="H12" s="69">
        <v>204.5</v>
      </c>
      <c r="I12" s="69">
        <v>0</v>
      </c>
      <c r="J12" s="70">
        <f t="shared" si="0"/>
        <v>204.5</v>
      </c>
      <c r="K12" s="69">
        <v>6</v>
      </c>
      <c r="L12" s="69">
        <v>6</v>
      </c>
      <c r="M12" s="69">
        <v>4</v>
      </c>
      <c r="N12" s="71">
        <v>4</v>
      </c>
      <c r="P12" s="72">
        <v>223</v>
      </c>
      <c r="Q12" s="72">
        <v>0</v>
      </c>
      <c r="R12" s="73">
        <f t="shared" si="1"/>
        <v>223</v>
      </c>
      <c r="S12" s="72">
        <v>7</v>
      </c>
      <c r="T12" s="72">
        <v>7</v>
      </c>
      <c r="U12" s="72">
        <v>3</v>
      </c>
      <c r="V12" s="74">
        <v>3</v>
      </c>
      <c r="X12" s="75">
        <v>202.5</v>
      </c>
      <c r="Y12" s="75">
        <v>0</v>
      </c>
      <c r="Z12" s="76">
        <f t="shared" si="2"/>
        <v>202.5</v>
      </c>
      <c r="AA12" s="75">
        <v>6</v>
      </c>
      <c r="AB12" s="75">
        <v>6</v>
      </c>
      <c r="AC12" s="75">
        <v>4</v>
      </c>
      <c r="AD12" s="77">
        <v>4</v>
      </c>
      <c r="BC12" s="12">
        <f t="shared" si="3"/>
        <v>11</v>
      </c>
      <c r="BD12" s="12">
        <f t="shared" si="4"/>
        <v>630</v>
      </c>
      <c r="BE12" s="39">
        <f>IF($O$4&gt;0,(LARGE(($N12,$V12,$AD12,$AL12,$AT12,$BB12),1)),"0")</f>
        <v>4</v>
      </c>
      <c r="BF12"/>
      <c r="BG12" s="12">
        <v>202.5</v>
      </c>
      <c r="BH12" s="12">
        <v>0</v>
      </c>
      <c r="BI12" s="39">
        <f t="shared" si="5"/>
        <v>7</v>
      </c>
      <c r="BJ12" s="12">
        <f t="shared" si="6"/>
        <v>427.5</v>
      </c>
      <c r="BL12" s="6">
        <v>1</v>
      </c>
    </row>
    <row r="13" spans="1:66" x14ac:dyDescent="0.2">
      <c r="A13" s="6">
        <v>5</v>
      </c>
      <c r="B13" s="6" t="s">
        <v>163</v>
      </c>
      <c r="C13" s="6" t="s">
        <v>313</v>
      </c>
      <c r="D13" s="6" t="s">
        <v>164</v>
      </c>
      <c r="E13" s="6" t="s">
        <v>32</v>
      </c>
      <c r="F13" s="6" t="s">
        <v>145</v>
      </c>
      <c r="H13" s="69">
        <v>202.5</v>
      </c>
      <c r="I13" s="69">
        <v>0</v>
      </c>
      <c r="J13" s="70">
        <f t="shared" si="0"/>
        <v>202.5</v>
      </c>
      <c r="K13" s="69">
        <v>6</v>
      </c>
      <c r="L13" s="69">
        <v>6</v>
      </c>
      <c r="M13" s="69">
        <v>5</v>
      </c>
      <c r="N13" s="71">
        <v>5</v>
      </c>
      <c r="R13" s="73">
        <f t="shared" si="1"/>
        <v>0</v>
      </c>
      <c r="V13" s="74">
        <v>99</v>
      </c>
      <c r="X13" s="75">
        <v>200</v>
      </c>
      <c r="Y13" s="75">
        <v>0</v>
      </c>
      <c r="Z13" s="76">
        <f t="shared" si="2"/>
        <v>200</v>
      </c>
      <c r="AA13" s="75">
        <v>6</v>
      </c>
      <c r="AB13" s="75">
        <v>6</v>
      </c>
      <c r="AC13" s="75">
        <v>5</v>
      </c>
      <c r="AD13" s="77">
        <v>5</v>
      </c>
      <c r="BC13" s="12">
        <f t="shared" si="3"/>
        <v>109</v>
      </c>
      <c r="BD13" s="12">
        <f t="shared" si="4"/>
        <v>402.5</v>
      </c>
      <c r="BE13" s="39">
        <f>IF($O$4&gt;0,(LARGE(($N13,$V13,$AD13,$AL13,$AT13,$BB13),1)),"0")</f>
        <v>99</v>
      </c>
      <c r="BF13"/>
      <c r="BG13" s="12">
        <v>0</v>
      </c>
      <c r="BH13" s="12">
        <v>0</v>
      </c>
      <c r="BI13" s="39">
        <f t="shared" si="5"/>
        <v>10</v>
      </c>
      <c r="BJ13" s="12">
        <f t="shared" si="6"/>
        <v>402.5</v>
      </c>
    </row>
    <row r="14" spans="1:66" x14ac:dyDescent="0.2">
      <c r="A14" s="6">
        <v>6</v>
      </c>
      <c r="B14" s="6" t="s">
        <v>169</v>
      </c>
      <c r="C14" s="6" t="s">
        <v>316</v>
      </c>
      <c r="D14" s="6" t="s">
        <v>170</v>
      </c>
      <c r="E14" s="6" t="s">
        <v>32</v>
      </c>
      <c r="F14" s="6" t="s">
        <v>135</v>
      </c>
      <c r="H14" s="69">
        <v>195</v>
      </c>
      <c r="I14" s="69">
        <v>0</v>
      </c>
      <c r="J14" s="70">
        <f t="shared" si="0"/>
        <v>195</v>
      </c>
      <c r="K14" s="69">
        <v>5</v>
      </c>
      <c r="L14" s="69">
        <v>5</v>
      </c>
      <c r="M14" s="69">
        <v>8</v>
      </c>
      <c r="N14" s="71">
        <v>8</v>
      </c>
      <c r="P14" s="72">
        <v>189</v>
      </c>
      <c r="Q14" s="72">
        <v>0</v>
      </c>
      <c r="R14" s="73">
        <f t="shared" si="1"/>
        <v>189</v>
      </c>
      <c r="S14" s="72">
        <v>5</v>
      </c>
      <c r="T14" s="72">
        <v>5</v>
      </c>
      <c r="U14" s="72">
        <v>7</v>
      </c>
      <c r="V14" s="74">
        <v>7</v>
      </c>
      <c r="X14" s="75">
        <v>0</v>
      </c>
      <c r="Y14" s="75">
        <v>0</v>
      </c>
      <c r="Z14" s="76">
        <f t="shared" si="2"/>
        <v>0</v>
      </c>
      <c r="AA14" s="75">
        <v>5</v>
      </c>
      <c r="AB14" s="75">
        <v>5</v>
      </c>
      <c r="AC14" s="75">
        <v>6</v>
      </c>
      <c r="AD14" s="77">
        <v>90</v>
      </c>
      <c r="BC14" s="12">
        <f t="shared" si="3"/>
        <v>105</v>
      </c>
      <c r="BD14" s="12">
        <f t="shared" si="4"/>
        <v>384</v>
      </c>
      <c r="BE14" s="39">
        <f>IF($O$4&gt;0,(LARGE(($N14,$V14,$AD14,$AL14,$AT14,$BB14),1)),"0")</f>
        <v>90</v>
      </c>
      <c r="BF14"/>
      <c r="BG14" s="12">
        <v>0</v>
      </c>
      <c r="BH14" s="12">
        <v>0</v>
      </c>
      <c r="BI14" s="39">
        <f t="shared" si="5"/>
        <v>15</v>
      </c>
      <c r="BJ14" s="12">
        <f t="shared" si="6"/>
        <v>384</v>
      </c>
    </row>
    <row r="15" spans="1:66" x14ac:dyDescent="0.2">
      <c r="A15" s="6">
        <v>7</v>
      </c>
      <c r="B15" s="6" t="s">
        <v>154</v>
      </c>
      <c r="C15" s="6" t="s">
        <v>309</v>
      </c>
      <c r="D15" s="6" t="s">
        <v>155</v>
      </c>
      <c r="E15" s="6" t="s">
        <v>32</v>
      </c>
      <c r="F15" s="6" t="s">
        <v>123</v>
      </c>
      <c r="H15" s="69">
        <v>221.5</v>
      </c>
      <c r="I15" s="69">
        <v>0</v>
      </c>
      <c r="J15" s="70">
        <f t="shared" si="0"/>
        <v>221.5</v>
      </c>
      <c r="K15" s="69">
        <v>6</v>
      </c>
      <c r="L15" s="69">
        <v>6.5</v>
      </c>
      <c r="M15" s="69">
        <v>1</v>
      </c>
      <c r="N15" s="71">
        <v>1</v>
      </c>
      <c r="R15" s="73">
        <f t="shared" si="1"/>
        <v>0</v>
      </c>
      <c r="V15" s="74">
        <v>99</v>
      </c>
      <c r="Z15" s="76">
        <f t="shared" si="2"/>
        <v>0</v>
      </c>
      <c r="AD15" s="77">
        <v>99</v>
      </c>
      <c r="BC15" s="12">
        <f t="shared" si="3"/>
        <v>199</v>
      </c>
      <c r="BD15" s="12">
        <f t="shared" si="4"/>
        <v>221.5</v>
      </c>
      <c r="BE15" s="39">
        <f>IF($O$4&gt;0,(LARGE(($N15,$V15,$AD15,$AL15,$AT15,$BB15),1)),"0")</f>
        <v>99</v>
      </c>
      <c r="BF15"/>
      <c r="BG15" s="12">
        <v>0</v>
      </c>
      <c r="BH15" s="12">
        <v>0</v>
      </c>
      <c r="BI15" s="39">
        <f t="shared" si="5"/>
        <v>100</v>
      </c>
      <c r="BJ15" s="12">
        <f t="shared" si="6"/>
        <v>221.5</v>
      </c>
    </row>
    <row r="16" spans="1:66" x14ac:dyDescent="0.2">
      <c r="A16" s="6">
        <v>8</v>
      </c>
      <c r="B16" s="6" t="s">
        <v>413</v>
      </c>
      <c r="C16" s="6" t="s">
        <v>426</v>
      </c>
      <c r="D16" s="6" t="s">
        <v>414</v>
      </c>
      <c r="E16" s="6" t="s">
        <v>32</v>
      </c>
      <c r="F16" s="6" t="s">
        <v>381</v>
      </c>
      <c r="J16" s="70">
        <f t="shared" si="0"/>
        <v>0</v>
      </c>
      <c r="N16" s="71">
        <v>99</v>
      </c>
      <c r="P16" s="72">
        <v>214.5</v>
      </c>
      <c r="Q16" s="72">
        <v>0</v>
      </c>
      <c r="R16" s="73">
        <f t="shared" si="1"/>
        <v>214.5</v>
      </c>
      <c r="S16" s="72">
        <v>6</v>
      </c>
      <c r="T16" s="72">
        <v>7</v>
      </c>
      <c r="U16" s="72">
        <v>5</v>
      </c>
      <c r="V16" s="74">
        <v>5</v>
      </c>
      <c r="Z16" s="76">
        <f t="shared" si="2"/>
        <v>0</v>
      </c>
      <c r="AD16" s="77">
        <v>99</v>
      </c>
      <c r="BC16" s="12">
        <f t="shared" si="3"/>
        <v>203</v>
      </c>
      <c r="BD16" s="12">
        <f t="shared" si="4"/>
        <v>214.5</v>
      </c>
      <c r="BE16" s="39">
        <f>IF($O$4&gt;0,(LARGE(($N16,$V16,$AD16,$AL16,$AT16,$BB16),1)),"0")</f>
        <v>99</v>
      </c>
      <c r="BF16"/>
      <c r="BG16" s="12">
        <v>0</v>
      </c>
      <c r="BH16" s="12">
        <v>0</v>
      </c>
      <c r="BI16" s="39">
        <f t="shared" si="5"/>
        <v>104</v>
      </c>
      <c r="BJ16" s="12">
        <f t="shared" si="6"/>
        <v>214.5</v>
      </c>
    </row>
    <row r="17" spans="1:62" x14ac:dyDescent="0.2">
      <c r="A17" s="6">
        <v>9</v>
      </c>
      <c r="B17" s="6" t="s">
        <v>415</v>
      </c>
      <c r="C17" s="6" t="s">
        <v>427</v>
      </c>
      <c r="D17" s="6" t="s">
        <v>416</v>
      </c>
      <c r="E17" s="6" t="s">
        <v>32</v>
      </c>
      <c r="F17" s="6" t="s">
        <v>126</v>
      </c>
      <c r="J17" s="70">
        <f t="shared" si="0"/>
        <v>0</v>
      </c>
      <c r="N17" s="71">
        <v>99</v>
      </c>
      <c r="P17" s="72">
        <v>211</v>
      </c>
      <c r="Q17" s="72">
        <v>0</v>
      </c>
      <c r="R17" s="73">
        <f t="shared" si="1"/>
        <v>211</v>
      </c>
      <c r="S17" s="72">
        <v>6</v>
      </c>
      <c r="T17" s="72">
        <v>6.5</v>
      </c>
      <c r="U17" s="72">
        <v>6</v>
      </c>
      <c r="V17" s="74">
        <v>6</v>
      </c>
      <c r="Z17" s="76">
        <f t="shared" si="2"/>
        <v>0</v>
      </c>
      <c r="AD17" s="77">
        <v>99</v>
      </c>
      <c r="BC17" s="12">
        <f t="shared" si="3"/>
        <v>204</v>
      </c>
      <c r="BD17" s="12">
        <f t="shared" si="4"/>
        <v>211</v>
      </c>
      <c r="BE17" s="39">
        <f>IF($O$4&gt;0,(LARGE(($N17,$V17,$AD17,$AL17,$AT17,$BB17),1)),"0")</f>
        <v>99</v>
      </c>
      <c r="BF17"/>
      <c r="BG17" s="12">
        <v>0</v>
      </c>
      <c r="BH17" s="12">
        <v>0</v>
      </c>
      <c r="BI17" s="39">
        <f t="shared" si="5"/>
        <v>105</v>
      </c>
      <c r="BJ17" s="12">
        <f t="shared" si="6"/>
        <v>211</v>
      </c>
    </row>
    <row r="18" spans="1:62" x14ac:dyDescent="0.2">
      <c r="A18" s="6">
        <v>10</v>
      </c>
      <c r="B18" s="6" t="s">
        <v>165</v>
      </c>
      <c r="C18" s="6" t="s">
        <v>314</v>
      </c>
      <c r="D18" s="6" t="s">
        <v>166</v>
      </c>
      <c r="E18" s="6" t="s">
        <v>32</v>
      </c>
      <c r="F18" s="6" t="s">
        <v>167</v>
      </c>
      <c r="H18" s="69">
        <v>196</v>
      </c>
      <c r="I18" s="69">
        <v>0</v>
      </c>
      <c r="J18" s="70">
        <f t="shared" si="0"/>
        <v>196</v>
      </c>
      <c r="K18" s="69">
        <v>5</v>
      </c>
      <c r="L18" s="69">
        <v>5</v>
      </c>
      <c r="M18" s="69">
        <v>6</v>
      </c>
      <c r="N18" s="71">
        <v>6</v>
      </c>
      <c r="R18" s="73">
        <f t="shared" si="1"/>
        <v>0</v>
      </c>
      <c r="V18" s="74">
        <v>99</v>
      </c>
      <c r="Z18" s="76">
        <f t="shared" si="2"/>
        <v>0</v>
      </c>
      <c r="AD18" s="77">
        <v>99</v>
      </c>
      <c r="BC18" s="12">
        <f t="shared" si="3"/>
        <v>204</v>
      </c>
      <c r="BD18" s="12">
        <f t="shared" si="4"/>
        <v>196</v>
      </c>
      <c r="BE18" s="39">
        <f>IF($O$4&gt;0,(LARGE(($N18,$V18,$AD18,$AL18,$AT18,$BB18),1)),"0")</f>
        <v>99</v>
      </c>
      <c r="BF18"/>
      <c r="BG18" s="12">
        <v>0</v>
      </c>
      <c r="BH18" s="12">
        <v>0</v>
      </c>
      <c r="BI18" s="39">
        <f t="shared" si="5"/>
        <v>105</v>
      </c>
      <c r="BJ18" s="12">
        <f t="shared" si="6"/>
        <v>196</v>
      </c>
    </row>
    <row r="19" spans="1:62" x14ac:dyDescent="0.2">
      <c r="A19" s="6">
        <v>11</v>
      </c>
      <c r="E19" s="6" t="s">
        <v>32</v>
      </c>
      <c r="I19" s="69">
        <v>0</v>
      </c>
      <c r="J19" s="70">
        <f t="shared" si="0"/>
        <v>0</v>
      </c>
      <c r="N19" s="71">
        <v>99</v>
      </c>
      <c r="R19" s="73">
        <f t="shared" si="1"/>
        <v>0</v>
      </c>
      <c r="V19" s="74">
        <v>99</v>
      </c>
      <c r="Z19" s="76">
        <f t="shared" si="2"/>
        <v>0</v>
      </c>
      <c r="AD19" s="77">
        <v>99</v>
      </c>
      <c r="BC19" s="12">
        <f t="shared" si="3"/>
        <v>297</v>
      </c>
      <c r="BD19" s="12">
        <f t="shared" si="4"/>
        <v>0</v>
      </c>
      <c r="BE19" s="39">
        <f>IF($O$4&gt;0,(LARGE(($N19,$V19,$AD19,$AL19,$AT19,$BB19),1)),"0")</f>
        <v>99</v>
      </c>
      <c r="BF19"/>
      <c r="BG19" s="12">
        <v>0</v>
      </c>
      <c r="BH19" s="12">
        <v>0</v>
      </c>
      <c r="BI19" s="39">
        <f t="shared" si="5"/>
        <v>198</v>
      </c>
      <c r="BJ19" s="12">
        <f t="shared" si="6"/>
        <v>0</v>
      </c>
    </row>
  </sheetData>
  <sheetProtection sheet="1" objects="1" scenarios="1"/>
  <sortState ref="A9:BN19">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66 AV9:AW65466 P9:Q65466 X9:Y65466 AF9:AG65466 AN9:AO65466">
    <cfRule type="cellIs" dxfId="2" priority="1" stopIfTrue="1" operator="greaterThanOrEqual">
      <formula>$BL$6</formula>
    </cfRule>
  </conditionalFormatting>
  <dataValidations count="9">
    <dataValidation type="list" allowBlank="1" showInputMessage="1" showErrorMessage="1" sqref="BM1:BM2 BM9:BM65466">
      <formula1>"ja,nee"</formula1>
    </dataValidation>
    <dataValidation operator="lessThanOrEqual" allowBlank="1" showInputMessage="1" showErrorMessage="1" sqref="BC9:BE19 AH8 AP8 AX8 J8:J19 J1:J2 R1:R2 AX1:AX2 AP1:AP2 AH1:AH2 Z1:Z2 BC1:BK8 BL1:BL4 BL7:BL8 Z8:Z19 R8:R19 BI9:BJ19"/>
    <dataValidation type="decimal" allowBlank="1" showInputMessage="1" showErrorMessage="1" sqref="H1:I2 P1:Q2 AV1:AW2 AN1:AO2 AF1:AG2 X1:Y2 H8:I65466 X8:Y65466 P8:Q65466 AF8:AG65466 AN8:AO65466 AV8:AW65466">
      <formula1>0</formula1>
      <formula2>400</formula2>
    </dataValidation>
    <dataValidation type="decimal" allowBlank="1" showInputMessage="1" showErrorMessage="1" sqref="K1:L2 S1:T2 AY1:AZ2 AQ1:AR2 AI1:AJ2 AA1:AB2 K8:L65466 AA8:AB65466 S8:T65466 AI8:AJ65466 AQ8:AR65466 AY8:AZ65466">
      <formula1>0</formula1>
      <formula2>99</formula2>
    </dataValidation>
    <dataValidation type="whole" allowBlank="1" showInputMessage="1" showErrorMessage="1" sqref="M1:N2 U1:V2 BA1:BB2 AS1:AT2 AK1:AL2 AC1:AD2 M8:N65466 AC8:AD65466 U8:V65466 AK8:AL65466 AS8:AT65466 BA8:BB65466">
      <formula1>0</formula1>
      <formula2>999</formula2>
    </dataValidation>
    <dataValidation type="whole" operator="lessThanOrEqual" allowBlank="1" showInputMessage="1" showErrorMessage="1" sqref="BL6">
      <formula1>400</formula1>
    </dataValidation>
    <dataValidation type="whole" operator="lessThanOrEqual" allowBlank="1" showInputMessage="1" showErrorMessage="1" sqref="BL5">
      <formula1>99</formula1>
    </dataValidation>
    <dataValidation type="whole" allowBlank="1" showInputMessage="1" showErrorMessage="1" sqref="O3:V3">
      <formula1>0</formula1>
      <formula2>99</formula2>
    </dataValidation>
    <dataValidation type="decimal" operator="lessThanOrEqual" allowBlank="1" showInputMessage="1" showErrorMessage="1" sqref="R20:R65466 BK9:BL19 J20:J65466 Z20:Z65466 AH9:AH65466 AP9:AP65466 AX9:AX65466 BC20:BL65466 BG9:BH19">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3105"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3106"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3107"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3108"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3109"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03110"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3111"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3112"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3113"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3114"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3115"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3116"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3117"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3118"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03119"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3120"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03121"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3122"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3123"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3124"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3125"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3126"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3127"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3128"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3129"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3130"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4"/>
  <dimension ref="A1:BN17"/>
  <sheetViews>
    <sheetView workbookViewId="0">
      <pane xSplit="5" ySplit="8" topLeftCell="G9" activePane="bottomRight" state="frozen"/>
      <selection activeCell="C5" sqref="C5:E5"/>
      <selection pane="topRight" activeCell="C5" sqref="C5:E5"/>
      <selection pane="bottomLeft" activeCell="C5" sqref="C5:E5"/>
      <selection pane="bottomRight" activeCell="BN16" sqref="BN16"/>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18.7109375" style="6" customWidth="1"/>
    <col min="7" max="7" width="2.7109375" style="69" customWidth="1"/>
    <col min="8" max="8" width="5.7109375" style="69" customWidth="1"/>
    <col min="9" max="9" width="5.7109375" style="69" hidden="1" customWidth="1"/>
    <col min="10" max="10" width="5.7109375" style="70" hidden="1" customWidth="1"/>
    <col min="11" max="12" width="3.7109375" style="69" customWidth="1"/>
    <col min="13" max="13" width="3" style="69" customWidth="1"/>
    <col min="14" max="14" width="3.85546875" style="71" customWidth="1"/>
    <col min="15" max="15" width="2.7109375" style="72" customWidth="1"/>
    <col min="16" max="16" width="5.7109375" style="72" customWidth="1"/>
    <col min="17" max="17" width="5.7109375" style="72" hidden="1" customWidth="1"/>
    <col min="18" max="18" width="5.7109375" style="73" hidden="1" customWidth="1"/>
    <col min="19" max="20" width="3.7109375" style="72" customWidth="1"/>
    <col min="21" max="21" width="3" style="72" customWidth="1"/>
    <col min="22" max="22" width="3.85546875" style="74" customWidth="1"/>
    <col min="23" max="23" width="2.7109375" style="75" customWidth="1"/>
    <col min="24" max="24" width="5.7109375" style="75" customWidth="1"/>
    <col min="25" max="25" width="5.7109375" style="75" hidden="1" customWidth="1"/>
    <col min="26" max="26" width="5.7109375" style="76" hidden="1" customWidth="1"/>
    <col min="27" max="28" width="3.7109375" style="75" customWidth="1"/>
    <col min="29" max="29" width="3" style="75" customWidth="1"/>
    <col min="30" max="30" width="3.85546875" style="77" customWidth="1"/>
    <col min="31" max="31" width="2.7109375" style="72" hidden="1" customWidth="1"/>
    <col min="32" max="33" width="5.7109375" style="72" hidden="1" customWidth="1"/>
    <col min="34" max="34" width="5.7109375" style="73" hidden="1" customWidth="1"/>
    <col min="35" max="36" width="3.7109375" style="72" hidden="1" customWidth="1"/>
    <col min="37" max="37" width="3" style="72" hidden="1" customWidth="1"/>
    <col min="38" max="38" width="3.85546875" style="74" hidden="1" customWidth="1"/>
    <col min="39" max="39" width="2.7109375" style="75" hidden="1" customWidth="1"/>
    <col min="40" max="41" width="5.7109375" style="75" hidden="1" customWidth="1"/>
    <col min="42" max="42" width="5.7109375" style="76" hidden="1" customWidth="1"/>
    <col min="43" max="44" width="3.7109375" style="75" hidden="1" customWidth="1"/>
    <col min="45" max="45" width="3" style="75" hidden="1" customWidth="1"/>
    <col min="46" max="46" width="3.85546875" style="77" hidden="1" customWidth="1"/>
    <col min="47" max="47" width="2.7109375" style="72" hidden="1" customWidth="1"/>
    <col min="48" max="49" width="5.7109375" style="72" hidden="1" customWidth="1"/>
    <col min="50" max="50" width="5.7109375" style="73" hidden="1" customWidth="1"/>
    <col min="51" max="52" width="3.7109375" style="72" hidden="1" customWidth="1"/>
    <col min="53" max="53" width="3" style="72" hidden="1" customWidth="1"/>
    <col min="54" max="54" width="3.85546875" style="72"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
      <c r="A2" s="100"/>
      <c r="B2" s="100"/>
      <c r="C2" s="100">
        <v>1</v>
      </c>
      <c r="D2" s="100">
        <f>FLOOR((C2+3)/4,1)</f>
        <v>1</v>
      </c>
      <c r="E2" s="100"/>
      <c r="F2" s="100"/>
      <c r="G2" s="68"/>
      <c r="H2" s="68">
        <v>192</v>
      </c>
      <c r="I2" s="70">
        <v>190</v>
      </c>
      <c r="J2" s="70">
        <f>H2+I2</f>
        <v>382</v>
      </c>
      <c r="K2" s="70"/>
      <c r="L2" s="70"/>
      <c r="M2" s="70"/>
      <c r="N2" s="80">
        <v>1</v>
      </c>
      <c r="O2" s="73"/>
      <c r="P2" s="73">
        <v>193</v>
      </c>
      <c r="Q2" s="73">
        <v>193</v>
      </c>
      <c r="R2" s="73">
        <f>P2+Q2</f>
        <v>386</v>
      </c>
      <c r="S2" s="73"/>
      <c r="T2" s="73"/>
      <c r="U2" s="73"/>
      <c r="V2" s="81">
        <v>2</v>
      </c>
      <c r="W2" s="76"/>
      <c r="X2" s="76">
        <v>198</v>
      </c>
      <c r="Y2" s="76">
        <v>198</v>
      </c>
      <c r="Z2" s="76">
        <f>X2+Y2</f>
        <v>396</v>
      </c>
      <c r="AA2" s="76"/>
      <c r="AB2" s="76"/>
      <c r="AC2" s="76"/>
      <c r="AD2" s="82">
        <v>3</v>
      </c>
      <c r="AE2" s="73"/>
      <c r="AF2" s="73">
        <v>177</v>
      </c>
      <c r="AG2" s="73">
        <v>177</v>
      </c>
      <c r="AH2" s="73">
        <f>AF2+AG2</f>
        <v>354</v>
      </c>
      <c r="AI2" s="73"/>
      <c r="AJ2" s="73"/>
      <c r="AK2" s="73"/>
      <c r="AL2" s="81">
        <v>4</v>
      </c>
      <c r="AM2" s="76"/>
      <c r="AN2" s="76">
        <v>178</v>
      </c>
      <c r="AO2" s="76">
        <v>178</v>
      </c>
      <c r="AP2" s="76">
        <f>AN2+AO2</f>
        <v>356</v>
      </c>
      <c r="AQ2" s="76"/>
      <c r="AR2" s="76"/>
      <c r="AS2" s="76"/>
      <c r="AT2" s="82">
        <v>5</v>
      </c>
      <c r="AU2" s="73"/>
      <c r="AV2" s="73">
        <v>179</v>
      </c>
      <c r="AW2" s="73">
        <v>179</v>
      </c>
      <c r="AX2" s="73">
        <f>AV2+AW2</f>
        <v>358</v>
      </c>
      <c r="AY2" s="73"/>
      <c r="AZ2" s="73"/>
      <c r="BA2" s="73"/>
      <c r="BB2" s="73">
        <v>6</v>
      </c>
      <c r="BC2" s="12">
        <f>N2+V2+AD2+AL2+AT2+BB2</f>
        <v>21</v>
      </c>
      <c r="BD2" s="12">
        <f>J2+R2+Z2+AH2+AP2+AX2</f>
        <v>2232</v>
      </c>
      <c r="BE2" s="39">
        <f>IF($O$4&gt;0,(LARGE(($N2,$V2,$AD2,$AL2,$AT2,$BB2),1)),"0")</f>
        <v>6</v>
      </c>
      <c r="BF2" s="39">
        <f>IF($O$4&gt;0,(LARGE(($N2,$V2,$AD2,$AL2,$AT2,$BB2),2)),"0")</f>
        <v>5</v>
      </c>
      <c r="BG2" s="12">
        <v>354</v>
      </c>
      <c r="BH2" s="12">
        <v>354</v>
      </c>
      <c r="BI2" s="39">
        <f>BC2-BE2-BF2</f>
        <v>10</v>
      </c>
      <c r="BJ2" s="12">
        <f>BD2-BG2-BH2</f>
        <v>1524</v>
      </c>
      <c r="BK2" s="12"/>
      <c r="BL2" s="12"/>
      <c r="BN2" s="12"/>
    </row>
    <row r="3" spans="1:66" x14ac:dyDescent="0.2">
      <c r="A3" s="116" t="s">
        <v>9</v>
      </c>
      <c r="B3" s="118"/>
      <c r="C3" s="138" t="str">
        <f>Instellingen!B3</f>
        <v>Regio</v>
      </c>
      <c r="D3" s="139"/>
      <c r="E3" s="140"/>
      <c r="F3" s="116" t="s">
        <v>43</v>
      </c>
      <c r="G3" s="117"/>
      <c r="H3" s="117"/>
      <c r="I3" s="117"/>
      <c r="J3" s="117"/>
      <c r="K3" s="117"/>
      <c r="L3" s="117"/>
      <c r="M3" s="117"/>
      <c r="N3" s="118"/>
      <c r="O3" s="141">
        <v>4</v>
      </c>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
      <c r="A4" s="116" t="s">
        <v>10</v>
      </c>
      <c r="B4" s="118"/>
      <c r="C4" s="153" t="s">
        <v>33</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v>2</v>
      </c>
      <c r="BM5" s="147"/>
      <c r="BN5" s="148"/>
    </row>
    <row r="6" spans="1:66" ht="12.75" customHeight="1" x14ac:dyDescent="0.2">
      <c r="A6" s="119"/>
      <c r="B6" s="119"/>
      <c r="C6" s="119"/>
      <c r="D6" s="119"/>
      <c r="E6" s="120"/>
      <c r="F6" s="67" t="s">
        <v>14</v>
      </c>
      <c r="G6" s="123" t="str">
        <f>Instellingen!B36</f>
        <v>Brummen</v>
      </c>
      <c r="H6" s="124"/>
      <c r="I6" s="124"/>
      <c r="J6" s="124"/>
      <c r="K6" s="124"/>
      <c r="L6" s="124"/>
      <c r="M6" s="124"/>
      <c r="N6" s="125"/>
      <c r="O6" s="126" t="str">
        <f>Instellingen!B37</f>
        <v>Vorden</v>
      </c>
      <c r="P6" s="127"/>
      <c r="Q6" s="127"/>
      <c r="R6" s="127"/>
      <c r="S6" s="127"/>
      <c r="T6" s="127"/>
      <c r="U6" s="127"/>
      <c r="V6" s="128"/>
      <c r="W6" s="129" t="str">
        <f>Instellingen!B38</f>
        <v>Gorssel</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7" t="s">
        <v>35</v>
      </c>
      <c r="BJ6" s="98"/>
      <c r="BK6" s="99"/>
      <c r="BL6" s="34">
        <v>210</v>
      </c>
      <c r="BM6" s="147"/>
      <c r="BN6" s="148"/>
    </row>
    <row r="7" spans="1:66" ht="12.75" customHeight="1" x14ac:dyDescent="0.2">
      <c r="A7" s="121"/>
      <c r="B7" s="121"/>
      <c r="C7" s="121"/>
      <c r="D7" s="121"/>
      <c r="E7" s="122"/>
      <c r="F7" s="67" t="s">
        <v>15</v>
      </c>
      <c r="G7" s="132" t="str">
        <f>Instellingen!C36</f>
        <v>4-6 november 2022</v>
      </c>
      <c r="H7" s="133"/>
      <c r="I7" s="133"/>
      <c r="J7" s="133"/>
      <c r="K7" s="133"/>
      <c r="L7" s="133"/>
      <c r="M7" s="133"/>
      <c r="N7" s="134"/>
      <c r="O7" s="126" t="str">
        <f>Instellingen!C37</f>
        <v>9-11 december 2022</v>
      </c>
      <c r="P7" s="127"/>
      <c r="Q7" s="127"/>
      <c r="R7" s="127"/>
      <c r="S7" s="127"/>
      <c r="T7" s="127"/>
      <c r="U7" s="127"/>
      <c r="V7" s="128"/>
      <c r="W7" s="129" t="str">
        <f>Instellingen!C38</f>
        <v>16-18 december 2022</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8" t="s">
        <v>71</v>
      </c>
      <c r="BD7" s="5" t="s">
        <v>71</v>
      </c>
      <c r="BE7" s="11" t="s">
        <v>69</v>
      </c>
      <c r="BF7" s="11" t="s">
        <v>69</v>
      </c>
      <c r="BG7" s="11" t="s">
        <v>69</v>
      </c>
      <c r="BH7" s="11" t="s">
        <v>69</v>
      </c>
      <c r="BI7" s="38" t="s">
        <v>70</v>
      </c>
      <c r="BJ7" s="36" t="s">
        <v>70</v>
      </c>
      <c r="BK7" s="13"/>
      <c r="BL7" s="5"/>
      <c r="BM7" s="150"/>
      <c r="BN7" s="151"/>
    </row>
    <row r="8" spans="1:66" ht="25.5" customHeight="1" x14ac:dyDescent="0.2">
      <c r="A8" s="2" t="s">
        <v>19</v>
      </c>
      <c r="B8" s="2" t="s">
        <v>7</v>
      </c>
      <c r="C8" s="2" t="s">
        <v>0</v>
      </c>
      <c r="D8" s="2" t="s">
        <v>1</v>
      </c>
      <c r="E8" s="2" t="s">
        <v>101</v>
      </c>
      <c r="F8" s="67" t="s">
        <v>3</v>
      </c>
      <c r="G8" s="8" t="s">
        <v>96</v>
      </c>
      <c r="H8" s="8" t="s">
        <v>38</v>
      </c>
      <c r="I8" s="8" t="s">
        <v>36</v>
      </c>
      <c r="J8" s="8" t="s">
        <v>37</v>
      </c>
      <c r="K8" s="8" t="s">
        <v>73</v>
      </c>
      <c r="L8" s="8" t="s">
        <v>74</v>
      </c>
      <c r="M8" s="2" t="s">
        <v>5</v>
      </c>
      <c r="N8" s="67" t="s">
        <v>16</v>
      </c>
      <c r="O8" s="8" t="s">
        <v>96</v>
      </c>
      <c r="P8" s="8" t="s">
        <v>38</v>
      </c>
      <c r="Q8" s="8" t="s">
        <v>36</v>
      </c>
      <c r="R8" s="8" t="s">
        <v>39</v>
      </c>
      <c r="S8" s="8" t="s">
        <v>73</v>
      </c>
      <c r="T8" s="8" t="s">
        <v>74</v>
      </c>
      <c r="U8" s="2" t="s">
        <v>5</v>
      </c>
      <c r="V8" s="67" t="s">
        <v>16</v>
      </c>
      <c r="W8" s="8" t="s">
        <v>96</v>
      </c>
      <c r="X8" s="8" t="s">
        <v>38</v>
      </c>
      <c r="Y8" s="8" t="s">
        <v>40</v>
      </c>
      <c r="Z8" s="8" t="s">
        <v>39</v>
      </c>
      <c r="AA8" s="8" t="s">
        <v>73</v>
      </c>
      <c r="AB8" s="8" t="s">
        <v>74</v>
      </c>
      <c r="AC8" s="2" t="s">
        <v>5</v>
      </c>
      <c r="AD8" s="67" t="s">
        <v>16</v>
      </c>
      <c r="AE8" s="8" t="s">
        <v>96</v>
      </c>
      <c r="AF8" s="8" t="s">
        <v>38</v>
      </c>
      <c r="AG8" s="8" t="s">
        <v>36</v>
      </c>
      <c r="AH8" s="8" t="s">
        <v>39</v>
      </c>
      <c r="AI8" s="8" t="s">
        <v>73</v>
      </c>
      <c r="AJ8" s="8" t="s">
        <v>74</v>
      </c>
      <c r="AK8" s="2" t="s">
        <v>5</v>
      </c>
      <c r="AL8" s="67" t="s">
        <v>16</v>
      </c>
      <c r="AM8" s="8" t="s">
        <v>96</v>
      </c>
      <c r="AN8" s="8" t="s">
        <v>38</v>
      </c>
      <c r="AO8" s="8" t="s">
        <v>36</v>
      </c>
      <c r="AP8" s="8" t="s">
        <v>39</v>
      </c>
      <c r="AQ8" s="8" t="s">
        <v>73</v>
      </c>
      <c r="AR8" s="8" t="s">
        <v>74</v>
      </c>
      <c r="AS8" s="2" t="s">
        <v>5</v>
      </c>
      <c r="AT8" s="67" t="s">
        <v>16</v>
      </c>
      <c r="AU8" s="8" t="s">
        <v>96</v>
      </c>
      <c r="AV8" s="8" t="s">
        <v>38</v>
      </c>
      <c r="AW8" s="8" t="s">
        <v>36</v>
      </c>
      <c r="AX8" s="8" t="s">
        <v>39</v>
      </c>
      <c r="AY8" s="8" t="s">
        <v>73</v>
      </c>
      <c r="AZ8" s="8" t="s">
        <v>74</v>
      </c>
      <c r="BA8" s="2" t="s">
        <v>5</v>
      </c>
      <c r="BB8" s="2" t="s">
        <v>16</v>
      </c>
      <c r="BC8" s="79" t="s">
        <v>23</v>
      </c>
      <c r="BD8" s="35" t="s">
        <v>4</v>
      </c>
      <c r="BE8" s="37" t="s">
        <v>23</v>
      </c>
      <c r="BF8" s="37" t="s">
        <v>23</v>
      </c>
      <c r="BG8" s="35" t="s">
        <v>4</v>
      </c>
      <c r="BH8" s="35" t="s">
        <v>4</v>
      </c>
      <c r="BI8" s="35" t="s">
        <v>23</v>
      </c>
      <c r="BJ8" s="35" t="s">
        <v>4</v>
      </c>
      <c r="BK8" s="35" t="s">
        <v>17</v>
      </c>
      <c r="BL8" s="35" t="s">
        <v>18</v>
      </c>
      <c r="BM8" s="8" t="s">
        <v>98</v>
      </c>
      <c r="BN8" s="2" t="s">
        <v>6</v>
      </c>
    </row>
    <row r="9" spans="1:66" x14ac:dyDescent="0.2">
      <c r="A9" s="6">
        <v>1</v>
      </c>
      <c r="B9" s="6" t="s">
        <v>133</v>
      </c>
      <c r="C9" s="6" t="s">
        <v>301</v>
      </c>
      <c r="D9" s="6" t="s">
        <v>134</v>
      </c>
      <c r="E9" s="6" t="s">
        <v>33</v>
      </c>
      <c r="F9" s="6" t="s">
        <v>135</v>
      </c>
      <c r="H9" s="69">
        <v>229.5</v>
      </c>
      <c r="I9" s="69">
        <v>0</v>
      </c>
      <c r="J9" s="70">
        <f t="shared" ref="J9:J17" si="0">H9+I9</f>
        <v>229.5</v>
      </c>
      <c r="K9" s="69">
        <v>6.5</v>
      </c>
      <c r="L9" s="69">
        <v>7</v>
      </c>
      <c r="M9" s="69">
        <v>1</v>
      </c>
      <c r="N9" s="71">
        <v>1</v>
      </c>
      <c r="P9" s="72">
        <v>239.5</v>
      </c>
      <c r="Q9" s="72">
        <v>0</v>
      </c>
      <c r="R9" s="73">
        <f t="shared" ref="R9:R17" si="1">P9+Q9</f>
        <v>239.5</v>
      </c>
      <c r="S9" s="72">
        <v>7</v>
      </c>
      <c r="T9" s="72">
        <v>7.5</v>
      </c>
      <c r="U9" s="72">
        <v>1</v>
      </c>
      <c r="V9" s="74">
        <v>1</v>
      </c>
      <c r="X9" s="75">
        <v>221</v>
      </c>
      <c r="Y9" s="75">
        <v>0</v>
      </c>
      <c r="Z9" s="76">
        <f t="shared" ref="Z9:Z17" si="2">X9+Y9</f>
        <v>221</v>
      </c>
      <c r="AA9" s="75">
        <v>6</v>
      </c>
      <c r="AB9" s="75">
        <v>6.5</v>
      </c>
      <c r="AC9" s="75">
        <v>2</v>
      </c>
      <c r="AD9" s="77">
        <v>2</v>
      </c>
      <c r="BC9" s="12">
        <f t="shared" ref="BC9:BC17" si="3">N9+V9+AD9+AL9+AT9+BB9</f>
        <v>4</v>
      </c>
      <c r="BD9" s="12">
        <f t="shared" ref="BD9:BD17" si="4">J9+R9+Z9+AH9+AP9+AX9</f>
        <v>690</v>
      </c>
      <c r="BE9" s="39">
        <f>IF($O$4&gt;0,(LARGE(($N9,$V9,$AD9,$AL9,$AT9,$BB9),1)),"0")</f>
        <v>2</v>
      </c>
      <c r="BF9"/>
      <c r="BG9" s="12">
        <v>221</v>
      </c>
      <c r="BH9" s="12">
        <v>0</v>
      </c>
      <c r="BI9" s="39">
        <f t="shared" ref="BI9:BI17" si="5">BC9-BE9-BF9</f>
        <v>2</v>
      </c>
      <c r="BJ9" s="12">
        <f t="shared" ref="BJ9:BJ17" si="6">BD9-BG9-BH9</f>
        <v>469</v>
      </c>
      <c r="BK9" s="6">
        <v>1</v>
      </c>
      <c r="BN9" s="111" t="s">
        <v>451</v>
      </c>
    </row>
    <row r="10" spans="1:66" x14ac:dyDescent="0.2">
      <c r="A10" s="6">
        <v>2</v>
      </c>
      <c r="B10" s="6" t="s">
        <v>139</v>
      </c>
      <c r="C10" s="6" t="s">
        <v>299</v>
      </c>
      <c r="D10" s="6" t="s">
        <v>140</v>
      </c>
      <c r="E10" s="6" t="s">
        <v>33</v>
      </c>
      <c r="F10" s="6" t="s">
        <v>129</v>
      </c>
      <c r="H10" s="69">
        <v>219.5</v>
      </c>
      <c r="I10" s="69">
        <v>0</v>
      </c>
      <c r="J10" s="70">
        <f t="shared" si="0"/>
        <v>219.5</v>
      </c>
      <c r="K10" s="69">
        <v>7</v>
      </c>
      <c r="L10" s="69">
        <v>7</v>
      </c>
      <c r="M10" s="69">
        <v>3</v>
      </c>
      <c r="N10" s="71">
        <v>3</v>
      </c>
      <c r="P10" s="72">
        <v>216</v>
      </c>
      <c r="Q10" s="72">
        <v>0</v>
      </c>
      <c r="R10" s="73">
        <f t="shared" si="1"/>
        <v>216</v>
      </c>
      <c r="S10" s="72">
        <v>6</v>
      </c>
      <c r="T10" s="72">
        <v>6</v>
      </c>
      <c r="U10" s="72">
        <v>5</v>
      </c>
      <c r="V10" s="74">
        <v>5</v>
      </c>
      <c r="X10" s="75">
        <v>232.5</v>
      </c>
      <c r="Y10" s="75">
        <v>0</v>
      </c>
      <c r="Z10" s="76">
        <f t="shared" si="2"/>
        <v>232.5</v>
      </c>
      <c r="AA10" s="75">
        <v>6.5</v>
      </c>
      <c r="AB10" s="75">
        <v>6.5</v>
      </c>
      <c r="AC10" s="75">
        <v>1</v>
      </c>
      <c r="AD10" s="77">
        <v>1</v>
      </c>
      <c r="BC10" s="12">
        <f t="shared" si="3"/>
        <v>9</v>
      </c>
      <c r="BD10" s="12">
        <f t="shared" si="4"/>
        <v>668</v>
      </c>
      <c r="BE10" s="39">
        <f>IF($O$4&gt;0,(LARGE(($N10,$V10,$AD10,$AL10,$AT10,$BB10),1)),"0")</f>
        <v>5</v>
      </c>
      <c r="BF10"/>
      <c r="BG10" s="12">
        <v>216</v>
      </c>
      <c r="BH10" s="12">
        <v>0</v>
      </c>
      <c r="BI10" s="39">
        <f t="shared" si="5"/>
        <v>4</v>
      </c>
      <c r="BJ10" s="12">
        <f t="shared" si="6"/>
        <v>452</v>
      </c>
      <c r="BK10" s="6">
        <v>2</v>
      </c>
      <c r="BN10" s="111" t="s">
        <v>450</v>
      </c>
    </row>
    <row r="11" spans="1:66" x14ac:dyDescent="0.2">
      <c r="A11" s="6">
        <v>3</v>
      </c>
      <c r="B11" s="6" t="s">
        <v>143</v>
      </c>
      <c r="C11" s="6" t="s">
        <v>304</v>
      </c>
      <c r="D11" s="6" t="s">
        <v>144</v>
      </c>
      <c r="E11" s="6" t="s">
        <v>33</v>
      </c>
      <c r="F11" s="6" t="s">
        <v>145</v>
      </c>
      <c r="H11" s="69">
        <v>217.5</v>
      </c>
      <c r="I11" s="69">
        <v>0</v>
      </c>
      <c r="J11" s="70">
        <f t="shared" si="0"/>
        <v>217.5</v>
      </c>
      <c r="K11" s="69">
        <v>6.5</v>
      </c>
      <c r="L11" s="69">
        <v>7</v>
      </c>
      <c r="M11" s="69">
        <v>5</v>
      </c>
      <c r="N11" s="71">
        <v>5</v>
      </c>
      <c r="P11" s="72">
        <v>221</v>
      </c>
      <c r="Q11" s="72">
        <v>0</v>
      </c>
      <c r="R11" s="73">
        <f t="shared" si="1"/>
        <v>221</v>
      </c>
      <c r="S11" s="72">
        <v>6</v>
      </c>
      <c r="T11" s="72">
        <v>6</v>
      </c>
      <c r="U11" s="72">
        <v>3</v>
      </c>
      <c r="V11" s="74">
        <v>3</v>
      </c>
      <c r="X11" s="75">
        <v>206.5</v>
      </c>
      <c r="Y11" s="75">
        <v>0</v>
      </c>
      <c r="Z11" s="76">
        <f t="shared" si="2"/>
        <v>206.5</v>
      </c>
      <c r="AA11" s="75">
        <v>6</v>
      </c>
      <c r="AB11" s="75">
        <v>6</v>
      </c>
      <c r="AC11" s="75">
        <v>3</v>
      </c>
      <c r="AD11" s="77">
        <v>3</v>
      </c>
      <c r="BC11" s="12">
        <f t="shared" si="3"/>
        <v>11</v>
      </c>
      <c r="BD11" s="12">
        <f t="shared" si="4"/>
        <v>645</v>
      </c>
      <c r="BE11" s="39">
        <f>IF($O$4&gt;0,(LARGE(($N11,$V11,$AD11,$AL11,$AT11,$BB11),1)),"0")</f>
        <v>5</v>
      </c>
      <c r="BF11"/>
      <c r="BG11" s="12">
        <v>217.5</v>
      </c>
      <c r="BH11" s="12">
        <v>0</v>
      </c>
      <c r="BI11" s="39">
        <f t="shared" si="5"/>
        <v>6</v>
      </c>
      <c r="BJ11" s="12">
        <f t="shared" si="6"/>
        <v>427.5</v>
      </c>
      <c r="BK11" s="6">
        <v>3</v>
      </c>
    </row>
    <row r="12" spans="1:66" x14ac:dyDescent="0.2">
      <c r="A12" s="6">
        <v>4</v>
      </c>
      <c r="B12" s="6" t="s">
        <v>136</v>
      </c>
      <c r="C12" s="6" t="s">
        <v>302</v>
      </c>
      <c r="D12" s="6" t="s">
        <v>137</v>
      </c>
      <c r="E12" s="6" t="s">
        <v>33</v>
      </c>
      <c r="F12" s="6" t="s">
        <v>138</v>
      </c>
      <c r="H12" s="69">
        <v>227</v>
      </c>
      <c r="I12" s="69">
        <v>0</v>
      </c>
      <c r="J12" s="70">
        <f t="shared" si="0"/>
        <v>227</v>
      </c>
      <c r="K12" s="69">
        <v>6.5</v>
      </c>
      <c r="L12" s="69">
        <v>7</v>
      </c>
      <c r="M12" s="69">
        <v>2</v>
      </c>
      <c r="N12" s="71">
        <v>2</v>
      </c>
      <c r="P12" s="72">
        <v>213.5</v>
      </c>
      <c r="Q12" s="72">
        <v>0</v>
      </c>
      <c r="R12" s="73">
        <f t="shared" si="1"/>
        <v>213.5</v>
      </c>
      <c r="S12" s="72">
        <v>5</v>
      </c>
      <c r="T12" s="72">
        <v>5</v>
      </c>
      <c r="U12" s="72">
        <v>6</v>
      </c>
      <c r="V12" s="74">
        <v>6</v>
      </c>
      <c r="X12" s="75">
        <v>197.5</v>
      </c>
      <c r="Y12" s="75">
        <v>0</v>
      </c>
      <c r="Z12" s="76">
        <f t="shared" si="2"/>
        <v>197.5</v>
      </c>
      <c r="AA12" s="75">
        <v>5</v>
      </c>
      <c r="AB12" s="75">
        <v>5.5</v>
      </c>
      <c r="AC12" s="75">
        <v>4</v>
      </c>
      <c r="AD12" s="77">
        <v>4</v>
      </c>
      <c r="BC12" s="12">
        <f t="shared" si="3"/>
        <v>12</v>
      </c>
      <c r="BD12" s="12">
        <f t="shared" si="4"/>
        <v>638</v>
      </c>
      <c r="BE12" s="39">
        <f>IF($O$4&gt;0,(LARGE(($N12,$V12,$AD12,$AL12,$AT12,$BB12),1)),"0")</f>
        <v>6</v>
      </c>
      <c r="BF12"/>
      <c r="BG12" s="12">
        <v>213.5</v>
      </c>
      <c r="BH12" s="12">
        <v>0</v>
      </c>
      <c r="BI12" s="39">
        <f t="shared" si="5"/>
        <v>6</v>
      </c>
      <c r="BJ12" s="12">
        <f t="shared" si="6"/>
        <v>424.5</v>
      </c>
      <c r="BK12" s="6">
        <v>4</v>
      </c>
    </row>
    <row r="13" spans="1:66" x14ac:dyDescent="0.2">
      <c r="A13" s="6">
        <v>5</v>
      </c>
      <c r="B13" s="6" t="s">
        <v>152</v>
      </c>
      <c r="C13" s="6" t="s">
        <v>308</v>
      </c>
      <c r="D13" s="6" t="s">
        <v>153</v>
      </c>
      <c r="E13" s="6" t="s">
        <v>33</v>
      </c>
      <c r="F13" s="6" t="s">
        <v>129</v>
      </c>
      <c r="H13" s="69">
        <v>200</v>
      </c>
      <c r="I13" s="69">
        <v>0</v>
      </c>
      <c r="J13" s="70">
        <f t="shared" si="0"/>
        <v>200</v>
      </c>
      <c r="K13" s="69">
        <v>5</v>
      </c>
      <c r="L13" s="69">
        <v>5.5</v>
      </c>
      <c r="M13" s="69">
        <v>9</v>
      </c>
      <c r="N13" s="71">
        <v>9</v>
      </c>
      <c r="P13" s="72">
        <v>229.5</v>
      </c>
      <c r="Q13" s="72">
        <v>0</v>
      </c>
      <c r="R13" s="73">
        <f t="shared" si="1"/>
        <v>229.5</v>
      </c>
      <c r="S13" s="72">
        <v>6</v>
      </c>
      <c r="T13" s="72">
        <v>7</v>
      </c>
      <c r="U13" s="72">
        <v>2</v>
      </c>
      <c r="V13" s="74">
        <v>2</v>
      </c>
      <c r="X13" s="75">
        <v>196</v>
      </c>
      <c r="Y13" s="75">
        <v>0</v>
      </c>
      <c r="Z13" s="76">
        <f t="shared" si="2"/>
        <v>196</v>
      </c>
      <c r="AA13" s="75">
        <v>5.5</v>
      </c>
      <c r="AB13" s="75">
        <v>6</v>
      </c>
      <c r="AC13" s="75">
        <v>5</v>
      </c>
      <c r="AD13" s="77">
        <v>5</v>
      </c>
      <c r="BC13" s="12">
        <f t="shared" si="3"/>
        <v>16</v>
      </c>
      <c r="BD13" s="12">
        <f t="shared" si="4"/>
        <v>625.5</v>
      </c>
      <c r="BE13" s="39">
        <f>IF($O$4&gt;0,(LARGE(($N13,$V13,$AD13,$AL13,$AT13,$BB13),1)),"0")</f>
        <v>9</v>
      </c>
      <c r="BF13"/>
      <c r="BG13" s="12">
        <v>200</v>
      </c>
      <c r="BH13" s="12">
        <v>0</v>
      </c>
      <c r="BI13" s="39">
        <f t="shared" si="5"/>
        <v>7</v>
      </c>
      <c r="BJ13" s="12">
        <f t="shared" si="6"/>
        <v>425.5</v>
      </c>
      <c r="BL13" s="6">
        <v>1</v>
      </c>
    </row>
    <row r="14" spans="1:66" x14ac:dyDescent="0.2">
      <c r="A14" s="6">
        <v>6</v>
      </c>
      <c r="B14" s="6" t="s">
        <v>146</v>
      </c>
      <c r="C14" s="6" t="s">
        <v>305</v>
      </c>
      <c r="D14" s="6" t="s">
        <v>147</v>
      </c>
      <c r="E14" s="6" t="s">
        <v>33</v>
      </c>
      <c r="F14" s="6" t="s">
        <v>123</v>
      </c>
      <c r="H14" s="69">
        <v>217</v>
      </c>
      <c r="I14" s="69">
        <v>0</v>
      </c>
      <c r="J14" s="70">
        <f t="shared" si="0"/>
        <v>217</v>
      </c>
      <c r="K14" s="69">
        <v>7</v>
      </c>
      <c r="L14" s="69">
        <v>7</v>
      </c>
      <c r="M14" s="69">
        <v>6</v>
      </c>
      <c r="N14" s="71">
        <v>6</v>
      </c>
      <c r="P14" s="72">
        <v>217.5</v>
      </c>
      <c r="Q14" s="72">
        <v>0</v>
      </c>
      <c r="R14" s="73">
        <f t="shared" si="1"/>
        <v>217.5</v>
      </c>
      <c r="S14" s="72">
        <v>6</v>
      </c>
      <c r="T14" s="72">
        <v>6.5</v>
      </c>
      <c r="U14" s="72">
        <v>4</v>
      </c>
      <c r="V14" s="74">
        <v>4</v>
      </c>
      <c r="Z14" s="76">
        <f t="shared" si="2"/>
        <v>0</v>
      </c>
      <c r="AD14" s="77">
        <v>99</v>
      </c>
      <c r="BC14" s="12">
        <f t="shared" si="3"/>
        <v>109</v>
      </c>
      <c r="BD14" s="12">
        <f t="shared" si="4"/>
        <v>434.5</v>
      </c>
      <c r="BE14" s="39">
        <f>IF($O$4&gt;0,(LARGE(($N14,$V14,$AD14,$AL14,$AT14,$BB14),1)),"0")</f>
        <v>99</v>
      </c>
      <c r="BF14"/>
      <c r="BG14" s="12">
        <v>0</v>
      </c>
      <c r="BH14" s="12">
        <v>0</v>
      </c>
      <c r="BI14" s="39">
        <f t="shared" si="5"/>
        <v>10</v>
      </c>
      <c r="BJ14" s="12">
        <f t="shared" si="6"/>
        <v>434.5</v>
      </c>
      <c r="BL14" s="6">
        <v>2</v>
      </c>
    </row>
    <row r="15" spans="1:66" x14ac:dyDescent="0.2">
      <c r="A15" s="6">
        <v>7</v>
      </c>
      <c r="B15" s="6" t="s">
        <v>141</v>
      </c>
      <c r="C15" s="6" t="s">
        <v>303</v>
      </c>
      <c r="D15" s="6" t="s">
        <v>142</v>
      </c>
      <c r="E15" s="6" t="s">
        <v>33</v>
      </c>
      <c r="F15" s="6" t="s">
        <v>132</v>
      </c>
      <c r="H15" s="69">
        <v>218</v>
      </c>
      <c r="I15" s="69">
        <v>0</v>
      </c>
      <c r="J15" s="70">
        <f t="shared" si="0"/>
        <v>218</v>
      </c>
      <c r="K15" s="69">
        <v>6</v>
      </c>
      <c r="L15" s="69">
        <v>6.5</v>
      </c>
      <c r="M15" s="69">
        <v>4</v>
      </c>
      <c r="N15" s="71">
        <v>4</v>
      </c>
      <c r="R15" s="73">
        <f t="shared" si="1"/>
        <v>0</v>
      </c>
      <c r="V15" s="74">
        <v>99</v>
      </c>
      <c r="Z15" s="76">
        <f t="shared" si="2"/>
        <v>0</v>
      </c>
      <c r="AD15" s="77">
        <v>99</v>
      </c>
      <c r="BC15" s="12">
        <f t="shared" si="3"/>
        <v>202</v>
      </c>
      <c r="BD15" s="12">
        <f t="shared" si="4"/>
        <v>218</v>
      </c>
      <c r="BE15" s="39">
        <f>IF($O$4&gt;0,(LARGE(($N15,$V15,$AD15,$AL15,$AT15,$BB15),1)),"0")</f>
        <v>99</v>
      </c>
      <c r="BF15"/>
      <c r="BG15" s="12">
        <v>0</v>
      </c>
      <c r="BH15" s="12">
        <v>0</v>
      </c>
      <c r="BI15" s="39">
        <f t="shared" si="5"/>
        <v>103</v>
      </c>
      <c r="BJ15" s="12">
        <f t="shared" si="6"/>
        <v>218</v>
      </c>
    </row>
    <row r="16" spans="1:66" x14ac:dyDescent="0.2">
      <c r="A16" s="6">
        <v>8</v>
      </c>
      <c r="B16" s="6" t="s">
        <v>148</v>
      </c>
      <c r="C16" s="6" t="s">
        <v>306</v>
      </c>
      <c r="D16" s="6" t="s">
        <v>149</v>
      </c>
      <c r="E16" s="6" t="s">
        <v>33</v>
      </c>
      <c r="F16" s="6" t="s">
        <v>135</v>
      </c>
      <c r="H16" s="69">
        <v>213.5</v>
      </c>
      <c r="I16" s="69">
        <v>0</v>
      </c>
      <c r="J16" s="70">
        <f t="shared" si="0"/>
        <v>213.5</v>
      </c>
      <c r="K16" s="69">
        <v>6.5</v>
      </c>
      <c r="L16" s="69">
        <v>6.5</v>
      </c>
      <c r="M16" s="69">
        <v>7</v>
      </c>
      <c r="N16" s="71">
        <v>7</v>
      </c>
      <c r="R16" s="73">
        <f t="shared" si="1"/>
        <v>0</v>
      </c>
      <c r="V16" s="74">
        <v>99</v>
      </c>
      <c r="Z16" s="76">
        <f t="shared" si="2"/>
        <v>0</v>
      </c>
      <c r="AD16" s="77">
        <v>99</v>
      </c>
      <c r="BC16" s="12">
        <f t="shared" si="3"/>
        <v>205</v>
      </c>
      <c r="BD16" s="12">
        <f t="shared" si="4"/>
        <v>213.5</v>
      </c>
      <c r="BE16" s="39">
        <f>IF($O$4&gt;0,(LARGE(($N16,$V16,$AD16,$AL16,$AT16,$BB16),1)),"0")</f>
        <v>99</v>
      </c>
      <c r="BF16"/>
      <c r="BG16" s="12">
        <v>0</v>
      </c>
      <c r="BH16" s="12">
        <v>0</v>
      </c>
      <c r="BI16" s="39">
        <f t="shared" si="5"/>
        <v>106</v>
      </c>
      <c r="BJ16" s="12">
        <f t="shared" si="6"/>
        <v>213.5</v>
      </c>
    </row>
    <row r="17" spans="1:62" x14ac:dyDescent="0.2">
      <c r="A17" s="6">
        <v>9</v>
      </c>
      <c r="B17" s="6" t="s">
        <v>150</v>
      </c>
      <c r="C17" s="6" t="s">
        <v>307</v>
      </c>
      <c r="D17" s="6" t="s">
        <v>151</v>
      </c>
      <c r="E17" s="6" t="s">
        <v>33</v>
      </c>
      <c r="F17" s="6" t="s">
        <v>123</v>
      </c>
      <c r="H17" s="69">
        <v>204</v>
      </c>
      <c r="I17" s="69">
        <v>0</v>
      </c>
      <c r="J17" s="70">
        <f t="shared" si="0"/>
        <v>204</v>
      </c>
      <c r="K17" s="69">
        <v>5.5</v>
      </c>
      <c r="L17" s="69">
        <v>6</v>
      </c>
      <c r="M17" s="69">
        <v>8</v>
      </c>
      <c r="N17" s="71">
        <v>8</v>
      </c>
      <c r="R17" s="73">
        <f t="shared" si="1"/>
        <v>0</v>
      </c>
      <c r="V17" s="74">
        <v>99</v>
      </c>
      <c r="Z17" s="76">
        <f t="shared" si="2"/>
        <v>0</v>
      </c>
      <c r="AD17" s="77">
        <v>99</v>
      </c>
      <c r="BC17" s="12">
        <f t="shared" si="3"/>
        <v>206</v>
      </c>
      <c r="BD17" s="12">
        <f t="shared" si="4"/>
        <v>204</v>
      </c>
      <c r="BE17" s="39">
        <f>IF($O$4&gt;0,(LARGE(($N17,$V17,$AD17,$AL17,$AT17,$BB17),1)),"0")</f>
        <v>99</v>
      </c>
      <c r="BF17"/>
      <c r="BG17" s="12">
        <v>0</v>
      </c>
      <c r="BH17" s="12">
        <v>0</v>
      </c>
      <c r="BI17" s="39">
        <f t="shared" si="5"/>
        <v>107</v>
      </c>
      <c r="BJ17" s="12">
        <f t="shared" si="6"/>
        <v>204</v>
      </c>
    </row>
  </sheetData>
  <sheetProtection sheet="1" objects="1" scenarios="1"/>
  <sortState ref="A9:BN17">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66 AV9:AW65466 P9:Q65466 X9:Y65466 AF9:AG65466 AN9:AO65466">
    <cfRule type="cellIs" dxfId="1" priority="1" stopIfTrue="1" operator="greaterThanOrEqual">
      <formula>$BL$6</formula>
    </cfRule>
  </conditionalFormatting>
  <dataValidations count="9">
    <dataValidation type="list" allowBlank="1" showInputMessage="1" showErrorMessage="1" sqref="BM1:BM2 BM9:BM65466">
      <formula1>"ja,nee"</formula1>
    </dataValidation>
    <dataValidation operator="lessThanOrEqual" allowBlank="1" showInputMessage="1" showErrorMessage="1" sqref="BC9:BE17 AH8 AP8 AX8 J8:J17 J1:J2 R1:R2 AX1:AX2 AP1:AP2 AH1:AH2 Z1:Z2 BC1:BK8 BL1:BL4 BL7:BL8 Z8:Z17 R8:R17 BI9:BJ17"/>
    <dataValidation type="decimal" allowBlank="1" showInputMessage="1" showErrorMessage="1" sqref="H1:I2 P1:Q2 AV1:AW2 AN1:AO2 AF1:AG2 X1:Y2 H8:I65466 X8:Y65466 P8:Q65466 AF8:AG65466 AN8:AO65466 AV8:AW65466">
      <formula1>0</formula1>
      <formula2>400</formula2>
    </dataValidation>
    <dataValidation type="decimal" allowBlank="1" showInputMessage="1" showErrorMessage="1" sqref="K1:L2 S1:T2 AY1:AZ2 AQ1:AR2 AI1:AJ2 AA1:AB2 K8:L65466 AA8:AB65466 S8:T65466 AI8:AJ65466 AQ8:AR65466 AY8:AZ65466">
      <formula1>0</formula1>
      <formula2>99</formula2>
    </dataValidation>
    <dataValidation type="whole" allowBlank="1" showInputMessage="1" showErrorMessage="1" sqref="M1:N2 U1:V2 BA1:BB2 AS1:AT2 AK1:AL2 AC1:AD2 M8:N65466 AC8:AD65466 U8:V65466 AK8:AL65466 AS8:AT65466 BA8:BB65466">
      <formula1>0</formula1>
      <formula2>999</formula2>
    </dataValidation>
    <dataValidation type="whole" operator="lessThanOrEqual" allowBlank="1" showInputMessage="1" showErrorMessage="1" sqref="BL6">
      <formula1>400</formula1>
    </dataValidation>
    <dataValidation type="whole" operator="lessThanOrEqual" allowBlank="1" showInputMessage="1" showErrorMessage="1" sqref="BL5">
      <formula1>99</formula1>
    </dataValidation>
    <dataValidation type="whole" allowBlank="1" showInputMessage="1" showErrorMessage="1" sqref="O3:V3">
      <formula1>0</formula1>
      <formula2>99</formula2>
    </dataValidation>
    <dataValidation type="decimal" operator="lessThanOrEqual" allowBlank="1" showInputMessage="1" showErrorMessage="1" sqref="BK9:BL17 BC18:BL65466 AH9:AH65466 AP9:AP65466 AX9:AX65466 J18:J65466 Z18:Z65466 R18:R65466 BG9:BH17">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4129"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4130"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4131"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4132"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4133" r:id="rId8" name="Button 5">
              <controlPr defaultSize="0" print="0" autoFill="0" autoPict="0" macro="[0]!Sort_Punten_4">
                <anchor moveWithCells="1" sizeWithCells="1">
                  <from>
                    <xdr:col>30</xdr:col>
                    <xdr:colOff>0</xdr:colOff>
                    <xdr:row>7</xdr:row>
                    <xdr:rowOff>9525</xdr:rowOff>
                  </from>
                  <to>
                    <xdr:col>30</xdr:col>
                    <xdr:colOff>0</xdr:colOff>
                    <xdr:row>7</xdr:row>
                    <xdr:rowOff>180975</xdr:rowOff>
                  </to>
                </anchor>
              </controlPr>
            </control>
          </mc:Choice>
        </mc:AlternateContent>
        <mc:AlternateContent xmlns:mc="http://schemas.openxmlformats.org/markup-compatibility/2006">
          <mc:Choice Requires="x14">
            <control shapeId="304134"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4135"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4136"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4137"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4138"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4139"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4140"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4141"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4142" r:id="rId17" name="Button 14">
              <controlPr defaultSize="0" print="0" autoFill="0" autoPict="0" macro="[0]!Sort_Punten_5">
                <anchor moveWithCells="1" sizeWithCells="1">
                  <from>
                    <xdr:col>38</xdr:col>
                    <xdr:colOff>0</xdr:colOff>
                    <xdr:row>7</xdr:row>
                    <xdr:rowOff>9525</xdr:rowOff>
                  </from>
                  <to>
                    <xdr:col>38</xdr:col>
                    <xdr:colOff>0</xdr:colOff>
                    <xdr:row>7</xdr:row>
                    <xdr:rowOff>180975</xdr:rowOff>
                  </to>
                </anchor>
              </controlPr>
            </control>
          </mc:Choice>
        </mc:AlternateContent>
        <mc:AlternateContent xmlns:mc="http://schemas.openxmlformats.org/markup-compatibility/2006">
          <mc:Choice Requires="x14">
            <control shapeId="304143"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4144" r:id="rId19" name="Button 16">
              <controlPr defaultSize="0" print="0" autoFill="0" autoPict="0" macro="[0]!Sort_Punten_6">
                <anchor moveWithCells="1" sizeWithCells="1">
                  <from>
                    <xdr:col>46</xdr:col>
                    <xdr:colOff>0</xdr:colOff>
                    <xdr:row>7</xdr:row>
                    <xdr:rowOff>9525</xdr:rowOff>
                  </from>
                  <to>
                    <xdr:col>46</xdr:col>
                    <xdr:colOff>0</xdr:colOff>
                    <xdr:row>7</xdr:row>
                    <xdr:rowOff>180975</xdr:rowOff>
                  </to>
                </anchor>
              </controlPr>
            </control>
          </mc:Choice>
        </mc:AlternateContent>
        <mc:AlternateContent xmlns:mc="http://schemas.openxmlformats.org/markup-compatibility/2006">
          <mc:Choice Requires="x14">
            <control shapeId="304145"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4146"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4147"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4148"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4149"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4150"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4151"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4152"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4153"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4154"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5"/>
  <dimension ref="A1:BN16"/>
  <sheetViews>
    <sheetView workbookViewId="0">
      <pane xSplit="5" ySplit="8" topLeftCell="F9" activePane="bottomRight" state="frozen"/>
      <selection activeCell="C5" sqref="C5:E5"/>
      <selection pane="topRight" activeCell="C5" sqref="C5:E5"/>
      <selection pane="bottomLeft" activeCell="C5" sqref="C5:E5"/>
      <selection pane="bottomRight" activeCell="BN19" sqref="BN19"/>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hidden="1" customWidth="1"/>
    <col min="6" max="6" width="18.7109375" style="6" customWidth="1"/>
    <col min="7" max="7" width="2.7109375" style="69" customWidth="1"/>
    <col min="8" max="8" width="5.7109375" style="69" customWidth="1"/>
    <col min="9" max="9" width="5.7109375" style="69" hidden="1" customWidth="1"/>
    <col min="10" max="10" width="5.7109375" style="70" hidden="1" customWidth="1"/>
    <col min="11" max="12" width="3.7109375" style="69" customWidth="1"/>
    <col min="13" max="13" width="3" style="69" customWidth="1"/>
    <col min="14" max="14" width="3.85546875" style="71" customWidth="1"/>
    <col min="15" max="15" width="2.7109375" style="72" customWidth="1"/>
    <col min="16" max="16" width="5.7109375" style="72" customWidth="1"/>
    <col min="17" max="17" width="5.7109375" style="72" hidden="1" customWidth="1"/>
    <col min="18" max="18" width="5.7109375" style="73" hidden="1" customWidth="1"/>
    <col min="19" max="20" width="3.7109375" style="72" customWidth="1"/>
    <col min="21" max="21" width="3" style="72" customWidth="1"/>
    <col min="22" max="22" width="3.85546875" style="74" customWidth="1"/>
    <col min="23" max="23" width="2.7109375" style="75" customWidth="1"/>
    <col min="24" max="24" width="5.7109375" style="75" customWidth="1"/>
    <col min="25" max="25" width="5.7109375" style="75" hidden="1" customWidth="1"/>
    <col min="26" max="26" width="5.7109375" style="76" hidden="1" customWidth="1"/>
    <col min="27" max="28" width="3.7109375" style="75" customWidth="1"/>
    <col min="29" max="29" width="3" style="75" customWidth="1"/>
    <col min="30" max="30" width="3.85546875" style="77" customWidth="1"/>
    <col min="31" max="31" width="2.7109375" style="72" hidden="1" customWidth="1"/>
    <col min="32" max="33" width="5.7109375" style="72" hidden="1" customWidth="1"/>
    <col min="34" max="34" width="5.7109375" style="73" hidden="1" customWidth="1"/>
    <col min="35" max="36" width="3.7109375" style="72" hidden="1" customWidth="1"/>
    <col min="37" max="37" width="3" style="72" hidden="1" customWidth="1"/>
    <col min="38" max="38" width="3.85546875" style="74" hidden="1" customWidth="1"/>
    <col min="39" max="39" width="2.7109375" style="75" hidden="1" customWidth="1"/>
    <col min="40" max="41" width="5.7109375" style="75" hidden="1" customWidth="1"/>
    <col min="42" max="42" width="5.7109375" style="76" hidden="1" customWidth="1"/>
    <col min="43" max="44" width="3.7109375" style="75" hidden="1" customWidth="1"/>
    <col min="45" max="45" width="3" style="75" hidden="1" customWidth="1"/>
    <col min="46" max="46" width="3.85546875" style="77" hidden="1" customWidth="1"/>
    <col min="47" max="47" width="2.7109375" style="72" hidden="1" customWidth="1"/>
    <col min="48" max="49" width="5.7109375" style="72" hidden="1" customWidth="1"/>
    <col min="50" max="50" width="5.7109375" style="73" hidden="1" customWidth="1"/>
    <col min="51" max="52" width="3.7109375" style="72" hidden="1" customWidth="1"/>
    <col min="53" max="53" width="3" style="72" hidden="1" customWidth="1"/>
    <col min="54" max="54" width="3.85546875" style="72"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5.5703125" style="6" customWidth="1"/>
    <col min="66" max="66" width="17.28515625" style="6" customWidth="1"/>
    <col min="67" max="16384" width="9.140625" style="12"/>
  </cols>
  <sheetData>
    <row r="1" spans="1:66" x14ac:dyDescent="0.2">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
      <c r="A2" s="100"/>
      <c r="B2" s="100"/>
      <c r="C2" s="100">
        <v>1</v>
      </c>
      <c r="D2" s="100">
        <f>FLOOR((C2+3)/4,1)</f>
        <v>1</v>
      </c>
      <c r="E2" s="100"/>
      <c r="F2" s="100"/>
      <c r="G2" s="68"/>
      <c r="H2" s="68">
        <v>192</v>
      </c>
      <c r="I2" s="70">
        <v>190</v>
      </c>
      <c r="J2" s="70">
        <f>H2+I2</f>
        <v>382</v>
      </c>
      <c r="K2" s="70"/>
      <c r="L2" s="70"/>
      <c r="M2" s="70"/>
      <c r="N2" s="80">
        <v>1</v>
      </c>
      <c r="O2" s="73"/>
      <c r="P2" s="73">
        <v>193</v>
      </c>
      <c r="Q2" s="73">
        <v>193</v>
      </c>
      <c r="R2" s="73">
        <f>P2+Q2</f>
        <v>386</v>
      </c>
      <c r="S2" s="73"/>
      <c r="T2" s="73"/>
      <c r="U2" s="73"/>
      <c r="V2" s="81">
        <v>2</v>
      </c>
      <c r="W2" s="76"/>
      <c r="X2" s="76">
        <v>198</v>
      </c>
      <c r="Y2" s="76">
        <v>198</v>
      </c>
      <c r="Z2" s="76">
        <f>X2+Y2</f>
        <v>396</v>
      </c>
      <c r="AA2" s="76"/>
      <c r="AB2" s="76"/>
      <c r="AC2" s="76"/>
      <c r="AD2" s="82">
        <v>3</v>
      </c>
      <c r="AE2" s="73"/>
      <c r="AF2" s="73">
        <v>177</v>
      </c>
      <c r="AG2" s="73">
        <v>177</v>
      </c>
      <c r="AH2" s="73">
        <f>AF2+AG2</f>
        <v>354</v>
      </c>
      <c r="AI2" s="73"/>
      <c r="AJ2" s="73"/>
      <c r="AK2" s="73"/>
      <c r="AL2" s="81">
        <v>4</v>
      </c>
      <c r="AM2" s="76"/>
      <c r="AN2" s="76">
        <v>178</v>
      </c>
      <c r="AO2" s="76">
        <v>178</v>
      </c>
      <c r="AP2" s="76">
        <f>AN2+AO2</f>
        <v>356</v>
      </c>
      <c r="AQ2" s="76"/>
      <c r="AR2" s="76"/>
      <c r="AS2" s="76"/>
      <c r="AT2" s="82">
        <v>5</v>
      </c>
      <c r="AU2" s="73"/>
      <c r="AV2" s="73">
        <v>179</v>
      </c>
      <c r="AW2" s="73">
        <v>179</v>
      </c>
      <c r="AX2" s="73">
        <f>AV2+AW2</f>
        <v>358</v>
      </c>
      <c r="AY2" s="73"/>
      <c r="AZ2" s="73"/>
      <c r="BA2" s="73"/>
      <c r="BB2" s="73">
        <v>6</v>
      </c>
      <c r="BC2" s="12">
        <f>N2+V2+AD2+AL2+AT2+BB2</f>
        <v>21</v>
      </c>
      <c r="BD2" s="12">
        <f>J2+R2+Z2+AH2+AP2+AX2</f>
        <v>2232</v>
      </c>
      <c r="BE2" s="39">
        <f>IF($O$4&gt;0,(LARGE(($N2,$V2,$AD2,$AL2,$AT2,$BB2),1)),"0")</f>
        <v>6</v>
      </c>
      <c r="BF2" s="39">
        <f>IF($O$4&gt;0,(LARGE(($N2,$V2,$AD2,$AL2,$AT2,$BB2),2)),"0")</f>
        <v>5</v>
      </c>
      <c r="BG2" s="12">
        <v>354</v>
      </c>
      <c r="BH2" s="12">
        <v>354</v>
      </c>
      <c r="BI2" s="39">
        <f>BC2-BE2-BF2</f>
        <v>10</v>
      </c>
      <c r="BJ2" s="12">
        <f>BD2-BG2-BH2</f>
        <v>1524</v>
      </c>
      <c r="BK2" s="12"/>
      <c r="BL2" s="12"/>
      <c r="BN2" s="12"/>
    </row>
    <row r="3" spans="1:66" x14ac:dyDescent="0.2">
      <c r="A3" s="116" t="s">
        <v>9</v>
      </c>
      <c r="B3" s="118"/>
      <c r="C3" s="138" t="str">
        <f>Instellingen!B3</f>
        <v>Regio</v>
      </c>
      <c r="D3" s="139"/>
      <c r="E3" s="140"/>
      <c r="F3" s="116" t="s">
        <v>43</v>
      </c>
      <c r="G3" s="117"/>
      <c r="H3" s="117"/>
      <c r="I3" s="117"/>
      <c r="J3" s="117"/>
      <c r="K3" s="117"/>
      <c r="L3" s="117"/>
      <c r="M3" s="117"/>
      <c r="N3" s="118"/>
      <c r="O3" s="141">
        <v>3</v>
      </c>
      <c r="P3" s="142"/>
      <c r="Q3" s="142"/>
      <c r="R3" s="142"/>
      <c r="S3" s="142"/>
      <c r="T3" s="142"/>
      <c r="U3" s="142"/>
      <c r="V3" s="143"/>
      <c r="W3" s="144"/>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16" t="s">
        <v>41</v>
      </c>
      <c r="BD3" s="117"/>
      <c r="BE3" s="117"/>
      <c r="BF3" s="117"/>
      <c r="BG3" s="117"/>
      <c r="BH3" s="117"/>
      <c r="BI3" s="117"/>
      <c r="BJ3" s="117"/>
      <c r="BK3" s="118"/>
      <c r="BL3" s="23">
        <f>Instellingen!B6</f>
        <v>3</v>
      </c>
      <c r="BM3" s="144"/>
      <c r="BN3" s="145"/>
    </row>
    <row r="4" spans="1:66" x14ac:dyDescent="0.2">
      <c r="A4" s="116" t="s">
        <v>10</v>
      </c>
      <c r="B4" s="118"/>
      <c r="C4" s="153" t="s">
        <v>110</v>
      </c>
      <c r="D4" s="139"/>
      <c r="E4" s="140"/>
      <c r="F4" s="116" t="s">
        <v>72</v>
      </c>
      <c r="G4" s="117"/>
      <c r="H4" s="117"/>
      <c r="I4" s="117"/>
      <c r="J4" s="117"/>
      <c r="K4" s="117"/>
      <c r="L4" s="117"/>
      <c r="M4" s="117"/>
      <c r="N4" s="118"/>
      <c r="O4" s="113">
        <f>Instellingen!B7</f>
        <v>1</v>
      </c>
      <c r="P4" s="114"/>
      <c r="Q4" s="114"/>
      <c r="R4" s="114"/>
      <c r="S4" s="114"/>
      <c r="T4" s="114"/>
      <c r="U4" s="114"/>
      <c r="V4" s="115"/>
      <c r="W4" s="147"/>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9"/>
      <c r="BC4" s="116"/>
      <c r="BD4" s="117"/>
      <c r="BE4" s="117"/>
      <c r="BF4" s="117"/>
      <c r="BG4" s="117"/>
      <c r="BH4" s="117"/>
      <c r="BI4" s="117"/>
      <c r="BJ4" s="117"/>
      <c r="BK4" s="118"/>
      <c r="BL4" s="23"/>
      <c r="BM4" s="147"/>
      <c r="BN4" s="148"/>
    </row>
    <row r="5" spans="1:66" x14ac:dyDescent="0.2">
      <c r="A5" s="116" t="s">
        <v>11</v>
      </c>
      <c r="B5" s="118"/>
      <c r="C5" s="153"/>
      <c r="D5" s="139"/>
      <c r="E5" s="140"/>
      <c r="F5" s="116" t="s">
        <v>12</v>
      </c>
      <c r="G5" s="117"/>
      <c r="H5" s="117"/>
      <c r="I5" s="117"/>
      <c r="J5" s="117"/>
      <c r="K5" s="117"/>
      <c r="L5" s="117"/>
      <c r="M5" s="117"/>
      <c r="N5" s="118"/>
      <c r="O5" s="113">
        <f>Instellingen!B5</f>
        <v>99</v>
      </c>
      <c r="P5" s="114"/>
      <c r="Q5" s="114"/>
      <c r="R5" s="114"/>
      <c r="S5" s="114"/>
      <c r="T5" s="114"/>
      <c r="U5" s="114"/>
      <c r="V5" s="115"/>
      <c r="W5" s="150"/>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2"/>
      <c r="BC5" s="116" t="s">
        <v>13</v>
      </c>
      <c r="BD5" s="117"/>
      <c r="BE5" s="117"/>
      <c r="BF5" s="117"/>
      <c r="BG5" s="117"/>
      <c r="BH5" s="117"/>
      <c r="BI5" s="117"/>
      <c r="BJ5" s="117"/>
      <c r="BK5" s="118"/>
      <c r="BL5" s="9">
        <v>2</v>
      </c>
      <c r="BM5" s="147"/>
      <c r="BN5" s="148"/>
    </row>
    <row r="6" spans="1:66" ht="12.75" customHeight="1" x14ac:dyDescent="0.2">
      <c r="A6" s="119"/>
      <c r="B6" s="119"/>
      <c r="C6" s="119"/>
      <c r="D6" s="119"/>
      <c r="E6" s="120"/>
      <c r="F6" s="67" t="s">
        <v>14</v>
      </c>
      <c r="G6" s="123" t="str">
        <f>Instellingen!B36</f>
        <v>Brummen</v>
      </c>
      <c r="H6" s="124"/>
      <c r="I6" s="124"/>
      <c r="J6" s="124"/>
      <c r="K6" s="124"/>
      <c r="L6" s="124"/>
      <c r="M6" s="124"/>
      <c r="N6" s="125"/>
      <c r="O6" s="126" t="str">
        <f>Instellingen!B37</f>
        <v>Vorden</v>
      </c>
      <c r="P6" s="127"/>
      <c r="Q6" s="127"/>
      <c r="R6" s="127"/>
      <c r="S6" s="127"/>
      <c r="T6" s="127"/>
      <c r="U6" s="127"/>
      <c r="V6" s="128"/>
      <c r="W6" s="129" t="str">
        <f>Instellingen!B38</f>
        <v>Gorssel</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97" t="s">
        <v>35</v>
      </c>
      <c r="BJ6" s="98"/>
      <c r="BK6" s="99"/>
      <c r="BL6" s="34">
        <v>210</v>
      </c>
      <c r="BM6" s="147"/>
      <c r="BN6" s="148"/>
    </row>
    <row r="7" spans="1:66" ht="12.75" customHeight="1" x14ac:dyDescent="0.2">
      <c r="A7" s="121"/>
      <c r="B7" s="121"/>
      <c r="C7" s="121"/>
      <c r="D7" s="121"/>
      <c r="E7" s="122"/>
      <c r="F7" s="67" t="s">
        <v>15</v>
      </c>
      <c r="G7" s="132" t="str">
        <f>Instellingen!C36</f>
        <v>4-6 november 2022</v>
      </c>
      <c r="H7" s="133"/>
      <c r="I7" s="133"/>
      <c r="J7" s="133"/>
      <c r="K7" s="133"/>
      <c r="L7" s="133"/>
      <c r="M7" s="133"/>
      <c r="N7" s="134"/>
      <c r="O7" s="126" t="str">
        <f>Instellingen!C37</f>
        <v>9-11 december 2022</v>
      </c>
      <c r="P7" s="127"/>
      <c r="Q7" s="127"/>
      <c r="R7" s="127"/>
      <c r="S7" s="127"/>
      <c r="T7" s="127"/>
      <c r="U7" s="127"/>
      <c r="V7" s="128"/>
      <c r="W7" s="129" t="str">
        <f>Instellingen!C38</f>
        <v>16-18 december 2022</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8" t="s">
        <v>71</v>
      </c>
      <c r="BD7" s="5" t="s">
        <v>71</v>
      </c>
      <c r="BE7" s="11" t="s">
        <v>69</v>
      </c>
      <c r="BF7" s="11" t="s">
        <v>69</v>
      </c>
      <c r="BG7" s="11" t="s">
        <v>69</v>
      </c>
      <c r="BH7" s="11" t="s">
        <v>69</v>
      </c>
      <c r="BI7" s="38" t="s">
        <v>70</v>
      </c>
      <c r="BJ7" s="36" t="s">
        <v>70</v>
      </c>
      <c r="BK7" s="13"/>
      <c r="BL7" s="5"/>
      <c r="BM7" s="150"/>
      <c r="BN7" s="151"/>
    </row>
    <row r="8" spans="1:66" ht="25.5" customHeight="1" x14ac:dyDescent="0.2">
      <c r="A8" s="2" t="s">
        <v>19</v>
      </c>
      <c r="B8" s="2" t="s">
        <v>7</v>
      </c>
      <c r="C8" s="2" t="s">
        <v>0</v>
      </c>
      <c r="D8" s="2" t="s">
        <v>1</v>
      </c>
      <c r="E8" s="2" t="s">
        <v>101</v>
      </c>
      <c r="F8" s="67" t="s">
        <v>3</v>
      </c>
      <c r="G8" s="8" t="s">
        <v>96</v>
      </c>
      <c r="H8" s="8" t="s">
        <v>38</v>
      </c>
      <c r="I8" s="8" t="s">
        <v>36</v>
      </c>
      <c r="J8" s="8" t="s">
        <v>37</v>
      </c>
      <c r="K8" s="8" t="s">
        <v>73</v>
      </c>
      <c r="L8" s="8" t="s">
        <v>74</v>
      </c>
      <c r="M8" s="2" t="s">
        <v>5</v>
      </c>
      <c r="N8" s="67" t="s">
        <v>16</v>
      </c>
      <c r="O8" s="8" t="s">
        <v>96</v>
      </c>
      <c r="P8" s="8" t="s">
        <v>38</v>
      </c>
      <c r="Q8" s="8" t="s">
        <v>36</v>
      </c>
      <c r="R8" s="8" t="s">
        <v>39</v>
      </c>
      <c r="S8" s="8" t="s">
        <v>73</v>
      </c>
      <c r="T8" s="8" t="s">
        <v>74</v>
      </c>
      <c r="U8" s="2" t="s">
        <v>5</v>
      </c>
      <c r="V8" s="67" t="s">
        <v>16</v>
      </c>
      <c r="W8" s="8" t="s">
        <v>96</v>
      </c>
      <c r="X8" s="8" t="s">
        <v>38</v>
      </c>
      <c r="Y8" s="8" t="s">
        <v>40</v>
      </c>
      <c r="Z8" s="8" t="s">
        <v>39</v>
      </c>
      <c r="AA8" s="8" t="s">
        <v>73</v>
      </c>
      <c r="AB8" s="8" t="s">
        <v>74</v>
      </c>
      <c r="AC8" s="2" t="s">
        <v>5</v>
      </c>
      <c r="AD8" s="67" t="s">
        <v>16</v>
      </c>
      <c r="AE8" s="8" t="s">
        <v>96</v>
      </c>
      <c r="AF8" s="8" t="s">
        <v>38</v>
      </c>
      <c r="AG8" s="8" t="s">
        <v>36</v>
      </c>
      <c r="AH8" s="8" t="s">
        <v>39</v>
      </c>
      <c r="AI8" s="8" t="s">
        <v>73</v>
      </c>
      <c r="AJ8" s="8" t="s">
        <v>74</v>
      </c>
      <c r="AK8" s="2" t="s">
        <v>5</v>
      </c>
      <c r="AL8" s="67" t="s">
        <v>16</v>
      </c>
      <c r="AM8" s="8" t="s">
        <v>96</v>
      </c>
      <c r="AN8" s="8" t="s">
        <v>38</v>
      </c>
      <c r="AO8" s="8" t="s">
        <v>36</v>
      </c>
      <c r="AP8" s="8" t="s">
        <v>39</v>
      </c>
      <c r="AQ8" s="8" t="s">
        <v>73</v>
      </c>
      <c r="AR8" s="8" t="s">
        <v>74</v>
      </c>
      <c r="AS8" s="2" t="s">
        <v>5</v>
      </c>
      <c r="AT8" s="67" t="s">
        <v>16</v>
      </c>
      <c r="AU8" s="8" t="s">
        <v>96</v>
      </c>
      <c r="AV8" s="8" t="s">
        <v>38</v>
      </c>
      <c r="AW8" s="8" t="s">
        <v>36</v>
      </c>
      <c r="AX8" s="8" t="s">
        <v>39</v>
      </c>
      <c r="AY8" s="8" t="s">
        <v>73</v>
      </c>
      <c r="AZ8" s="8" t="s">
        <v>74</v>
      </c>
      <c r="BA8" s="2" t="s">
        <v>5</v>
      </c>
      <c r="BB8" s="2" t="s">
        <v>16</v>
      </c>
      <c r="BC8" s="79" t="s">
        <v>23</v>
      </c>
      <c r="BD8" s="35" t="s">
        <v>4</v>
      </c>
      <c r="BE8" s="37" t="s">
        <v>23</v>
      </c>
      <c r="BF8" s="37" t="s">
        <v>23</v>
      </c>
      <c r="BG8" s="35" t="s">
        <v>4</v>
      </c>
      <c r="BH8" s="35" t="s">
        <v>4</v>
      </c>
      <c r="BI8" s="35" t="s">
        <v>23</v>
      </c>
      <c r="BJ8" s="35" t="s">
        <v>4</v>
      </c>
      <c r="BK8" s="35" t="s">
        <v>17</v>
      </c>
      <c r="BL8" s="35" t="s">
        <v>18</v>
      </c>
      <c r="BM8" s="8" t="s">
        <v>98</v>
      </c>
      <c r="BN8" s="2" t="s">
        <v>6</v>
      </c>
    </row>
    <row r="9" spans="1:66" x14ac:dyDescent="0.2">
      <c r="A9" s="6">
        <v>1</v>
      </c>
      <c r="B9" s="6" t="s">
        <v>431</v>
      </c>
      <c r="C9" s="6" t="s">
        <v>445</v>
      </c>
      <c r="D9" s="6" t="s">
        <v>432</v>
      </c>
      <c r="E9" s="6" t="s">
        <v>110</v>
      </c>
      <c r="F9" s="111" t="s">
        <v>135</v>
      </c>
      <c r="H9" s="69">
        <v>224.5</v>
      </c>
      <c r="J9" s="70">
        <f t="shared" ref="J9:J16" si="0">H9+I9</f>
        <v>224.5</v>
      </c>
      <c r="K9" s="69">
        <v>6.5</v>
      </c>
      <c r="L9" s="69">
        <v>6.5</v>
      </c>
      <c r="M9" s="69">
        <v>1</v>
      </c>
      <c r="N9" s="71">
        <v>1</v>
      </c>
      <c r="R9" s="73">
        <f t="shared" ref="R9:R16" si="1">P9+Q9</f>
        <v>0</v>
      </c>
      <c r="V9" s="74">
        <v>99</v>
      </c>
      <c r="X9" s="75">
        <v>216</v>
      </c>
      <c r="Y9" s="75">
        <v>0</v>
      </c>
      <c r="Z9" s="76">
        <f t="shared" ref="Z9:Z16" si="2">X9+Y9</f>
        <v>216</v>
      </c>
      <c r="AA9" s="75">
        <v>6.5</v>
      </c>
      <c r="AB9" s="75">
        <v>6.5</v>
      </c>
      <c r="AC9" s="75">
        <v>2</v>
      </c>
      <c r="AD9" s="77">
        <v>2</v>
      </c>
      <c r="BC9" s="12">
        <f t="shared" ref="BC9:BC16" si="3">N9+V9+AD9+AL9+AT9+BB9</f>
        <v>102</v>
      </c>
      <c r="BD9" s="12">
        <f t="shared" ref="BD9:BD16" si="4">J9+R9+Z9+AH9+AP9+AX9</f>
        <v>440.5</v>
      </c>
      <c r="BE9" s="39">
        <f>IF($O$4&gt;0,(LARGE(($N9,$V9,$AD9,$AL9,$AT9,$BB9),1)),"0")</f>
        <v>99</v>
      </c>
      <c r="BF9"/>
      <c r="BG9" s="12">
        <v>0</v>
      </c>
      <c r="BH9" s="12">
        <v>0</v>
      </c>
      <c r="BI9" s="39">
        <f t="shared" ref="BI9:BI16" si="5">BC9-BE9-BF9</f>
        <v>3</v>
      </c>
      <c r="BJ9" s="12">
        <f t="shared" ref="BJ9:BJ16" si="6">BD9-BG9-BH9</f>
        <v>440.5</v>
      </c>
      <c r="BK9" s="6">
        <v>1</v>
      </c>
    </row>
    <row r="10" spans="1:66" x14ac:dyDescent="0.2">
      <c r="A10" s="6">
        <v>2</v>
      </c>
      <c r="B10" s="6" t="s">
        <v>121</v>
      </c>
      <c r="C10" s="6" t="s">
        <v>297</v>
      </c>
      <c r="D10" s="6" t="s">
        <v>122</v>
      </c>
      <c r="E10" s="6" t="s">
        <v>110</v>
      </c>
      <c r="F10" s="6" t="s">
        <v>123</v>
      </c>
      <c r="H10" s="69">
        <v>219.5</v>
      </c>
      <c r="I10" s="69">
        <v>0</v>
      </c>
      <c r="J10" s="70">
        <f t="shared" si="0"/>
        <v>219.5</v>
      </c>
      <c r="K10" s="69">
        <v>6.5</v>
      </c>
      <c r="L10" s="69">
        <v>6.5</v>
      </c>
      <c r="M10" s="69">
        <v>2</v>
      </c>
      <c r="N10" s="71">
        <v>2</v>
      </c>
      <c r="P10" s="72">
        <v>232.5</v>
      </c>
      <c r="Q10" s="72">
        <v>0</v>
      </c>
      <c r="R10" s="73">
        <f t="shared" si="1"/>
        <v>232.5</v>
      </c>
      <c r="S10" s="72">
        <v>6</v>
      </c>
      <c r="T10" s="72">
        <v>7</v>
      </c>
      <c r="U10" s="72">
        <v>1</v>
      </c>
      <c r="V10" s="74">
        <v>1</v>
      </c>
      <c r="Z10" s="76">
        <f t="shared" si="2"/>
        <v>0</v>
      </c>
      <c r="AD10" s="77">
        <v>99</v>
      </c>
      <c r="BC10" s="12">
        <f t="shared" si="3"/>
        <v>102</v>
      </c>
      <c r="BD10" s="12">
        <f t="shared" si="4"/>
        <v>452</v>
      </c>
      <c r="BE10" s="39">
        <f>IF($O$4&gt;0,(LARGE(($N10,$V10,$AD10,$AL10,$AT10,$BB10),1)),"0")</f>
        <v>99</v>
      </c>
      <c r="BF10"/>
      <c r="BG10" s="12">
        <v>0</v>
      </c>
      <c r="BH10" s="12">
        <v>0</v>
      </c>
      <c r="BI10" s="39">
        <f t="shared" si="5"/>
        <v>3</v>
      </c>
      <c r="BJ10" s="12">
        <f t="shared" si="6"/>
        <v>452</v>
      </c>
      <c r="BK10" s="6">
        <v>2</v>
      </c>
    </row>
    <row r="11" spans="1:66" x14ac:dyDescent="0.2">
      <c r="A11" s="6">
        <v>3</v>
      </c>
      <c r="B11" s="6" t="s">
        <v>130</v>
      </c>
      <c r="C11" s="6" t="s">
        <v>300</v>
      </c>
      <c r="D11" s="6" t="s">
        <v>131</v>
      </c>
      <c r="E11" s="6" t="s">
        <v>110</v>
      </c>
      <c r="F11" s="6" t="s">
        <v>132</v>
      </c>
      <c r="H11" s="69">
        <v>205</v>
      </c>
      <c r="I11" s="69">
        <v>0</v>
      </c>
      <c r="J11" s="70">
        <f t="shared" si="0"/>
        <v>205</v>
      </c>
      <c r="K11" s="69">
        <v>6</v>
      </c>
      <c r="L11" s="69">
        <v>6.5</v>
      </c>
      <c r="M11" s="69">
        <v>5</v>
      </c>
      <c r="N11" s="71">
        <v>5</v>
      </c>
      <c r="P11" s="72">
        <v>226</v>
      </c>
      <c r="Q11" s="72">
        <v>0</v>
      </c>
      <c r="R11" s="73">
        <f t="shared" si="1"/>
        <v>226</v>
      </c>
      <c r="S11" s="72">
        <v>6</v>
      </c>
      <c r="T11" s="72">
        <v>7</v>
      </c>
      <c r="U11" s="72">
        <v>2</v>
      </c>
      <c r="V11" s="74">
        <v>2</v>
      </c>
      <c r="X11" s="75">
        <v>199.5</v>
      </c>
      <c r="Y11" s="75">
        <v>0</v>
      </c>
      <c r="Z11" s="76">
        <f t="shared" si="2"/>
        <v>199.5</v>
      </c>
      <c r="AA11" s="75">
        <v>5.5</v>
      </c>
      <c r="AB11" s="75">
        <v>5.5</v>
      </c>
      <c r="AC11" s="75">
        <v>3</v>
      </c>
      <c r="AD11" s="77">
        <v>3</v>
      </c>
      <c r="BC11" s="12">
        <f t="shared" si="3"/>
        <v>10</v>
      </c>
      <c r="BD11" s="12">
        <f t="shared" si="4"/>
        <v>630.5</v>
      </c>
      <c r="BE11" s="39">
        <f>IF($O$4&gt;0,(LARGE(($N11,$V11,$AD11,$AL11,$AT11,$BB11),1)),"0")</f>
        <v>5</v>
      </c>
      <c r="BF11"/>
      <c r="BG11" s="12">
        <v>205</v>
      </c>
      <c r="BH11" s="12">
        <v>0</v>
      </c>
      <c r="BI11" s="39">
        <f t="shared" si="5"/>
        <v>5</v>
      </c>
      <c r="BJ11" s="12">
        <f t="shared" si="6"/>
        <v>425.5</v>
      </c>
      <c r="BK11" s="6">
        <v>3</v>
      </c>
      <c r="BN11" s="111" t="s">
        <v>451</v>
      </c>
    </row>
    <row r="12" spans="1:66" x14ac:dyDescent="0.2">
      <c r="A12" s="6">
        <v>4</v>
      </c>
      <c r="B12" s="6" t="s">
        <v>148</v>
      </c>
      <c r="C12" s="6" t="s">
        <v>306</v>
      </c>
      <c r="D12" s="6" t="s">
        <v>149</v>
      </c>
      <c r="E12" s="6" t="s">
        <v>110</v>
      </c>
      <c r="F12" s="6" t="s">
        <v>135</v>
      </c>
      <c r="J12" s="70">
        <f t="shared" si="0"/>
        <v>0</v>
      </c>
      <c r="N12" s="71">
        <v>99</v>
      </c>
      <c r="P12" s="72">
        <v>209.5</v>
      </c>
      <c r="Q12" s="72">
        <v>0</v>
      </c>
      <c r="R12" s="73">
        <f t="shared" si="1"/>
        <v>209.5</v>
      </c>
      <c r="S12" s="72">
        <v>6</v>
      </c>
      <c r="T12" s="72">
        <v>6.5</v>
      </c>
      <c r="U12" s="72">
        <v>3</v>
      </c>
      <c r="V12" s="74">
        <v>3</v>
      </c>
      <c r="X12" s="75">
        <v>187</v>
      </c>
      <c r="Y12" s="75">
        <v>0</v>
      </c>
      <c r="Z12" s="76">
        <f t="shared" si="2"/>
        <v>187</v>
      </c>
      <c r="AA12" s="75">
        <v>5.5</v>
      </c>
      <c r="AB12" s="75">
        <v>5.5</v>
      </c>
      <c r="AC12" s="75">
        <v>4</v>
      </c>
      <c r="AD12" s="77">
        <v>4</v>
      </c>
      <c r="BC12" s="12">
        <f t="shared" si="3"/>
        <v>106</v>
      </c>
      <c r="BD12" s="12">
        <f t="shared" si="4"/>
        <v>396.5</v>
      </c>
      <c r="BE12" s="39">
        <f>IF($O$4&gt;0,(LARGE(($N12,$V12,$AD12,$AL12,$AT12,$BB12),1)),"0")</f>
        <v>99</v>
      </c>
      <c r="BF12"/>
      <c r="BG12" s="12">
        <v>0</v>
      </c>
      <c r="BH12" s="12">
        <v>0</v>
      </c>
      <c r="BI12" s="39">
        <f t="shared" si="5"/>
        <v>7</v>
      </c>
      <c r="BJ12" s="12">
        <f t="shared" si="6"/>
        <v>396.5</v>
      </c>
    </row>
    <row r="13" spans="1:66" x14ac:dyDescent="0.2">
      <c r="A13" s="6">
        <v>5</v>
      </c>
      <c r="B13" s="6" t="s">
        <v>429</v>
      </c>
      <c r="C13" s="6" t="s">
        <v>444</v>
      </c>
      <c r="D13" s="6" t="s">
        <v>430</v>
      </c>
      <c r="E13" s="6" t="s">
        <v>110</v>
      </c>
      <c r="F13" s="6" t="s">
        <v>381</v>
      </c>
      <c r="I13" s="69">
        <v>0</v>
      </c>
      <c r="J13" s="70">
        <f t="shared" si="0"/>
        <v>0</v>
      </c>
      <c r="N13" s="71">
        <v>99</v>
      </c>
      <c r="R13" s="73">
        <f t="shared" si="1"/>
        <v>0</v>
      </c>
      <c r="V13" s="74">
        <v>99</v>
      </c>
      <c r="X13" s="75">
        <v>220</v>
      </c>
      <c r="Y13" s="75">
        <v>0</v>
      </c>
      <c r="Z13" s="76">
        <f t="shared" si="2"/>
        <v>220</v>
      </c>
      <c r="AA13" s="75">
        <v>6.5</v>
      </c>
      <c r="AB13" s="75">
        <v>6.5</v>
      </c>
      <c r="AC13" s="75">
        <v>1</v>
      </c>
      <c r="AD13" s="77">
        <v>1</v>
      </c>
      <c r="BC13" s="12">
        <f t="shared" si="3"/>
        <v>199</v>
      </c>
      <c r="BD13" s="12">
        <f t="shared" si="4"/>
        <v>220</v>
      </c>
      <c r="BE13" s="39">
        <f>IF($O$4&gt;0,(LARGE(($N13,$V13,$AD13,$AL13,$AT13,$BB13),1)),"0")</f>
        <v>99</v>
      </c>
      <c r="BF13"/>
      <c r="BG13" s="12">
        <v>0</v>
      </c>
      <c r="BH13" s="12">
        <v>0</v>
      </c>
      <c r="BI13" s="39">
        <f t="shared" si="5"/>
        <v>100</v>
      </c>
      <c r="BJ13" s="12">
        <f t="shared" si="6"/>
        <v>220</v>
      </c>
    </row>
    <row r="14" spans="1:66" x14ac:dyDescent="0.2">
      <c r="A14" s="6">
        <v>6</v>
      </c>
      <c r="B14" s="6" t="s">
        <v>124</v>
      </c>
      <c r="C14" s="6" t="s">
        <v>298</v>
      </c>
      <c r="D14" s="6" t="s">
        <v>125</v>
      </c>
      <c r="E14" s="6" t="s">
        <v>110</v>
      </c>
      <c r="F14" s="6" t="s">
        <v>126</v>
      </c>
      <c r="H14" s="69">
        <v>216.5</v>
      </c>
      <c r="I14" s="69">
        <v>0</v>
      </c>
      <c r="J14" s="70">
        <f t="shared" si="0"/>
        <v>216.5</v>
      </c>
      <c r="K14" s="69">
        <v>6.5</v>
      </c>
      <c r="L14" s="69">
        <v>6.5</v>
      </c>
      <c r="M14" s="69">
        <v>3</v>
      </c>
      <c r="N14" s="71">
        <v>3</v>
      </c>
      <c r="R14" s="73">
        <f t="shared" si="1"/>
        <v>0</v>
      </c>
      <c r="V14" s="74">
        <v>99</v>
      </c>
      <c r="Z14" s="76">
        <f t="shared" si="2"/>
        <v>0</v>
      </c>
      <c r="AD14" s="77">
        <v>99</v>
      </c>
      <c r="BC14" s="12">
        <f t="shared" si="3"/>
        <v>201</v>
      </c>
      <c r="BD14" s="12">
        <f t="shared" si="4"/>
        <v>216.5</v>
      </c>
      <c r="BE14" s="39">
        <f>IF($O$4&gt;0,(LARGE(($N14,$V14,$AD14,$AL14,$AT14,$BB14),1)),"0")</f>
        <v>99</v>
      </c>
      <c r="BF14"/>
      <c r="BG14" s="12">
        <v>0</v>
      </c>
      <c r="BH14" s="12">
        <v>0</v>
      </c>
      <c r="BI14" s="39">
        <f t="shared" si="5"/>
        <v>102</v>
      </c>
      <c r="BJ14" s="12">
        <f t="shared" si="6"/>
        <v>216.5</v>
      </c>
    </row>
    <row r="15" spans="1:66" x14ac:dyDescent="0.2">
      <c r="A15" s="6">
        <v>7</v>
      </c>
      <c r="B15" s="6" t="s">
        <v>127</v>
      </c>
      <c r="C15" s="6" t="s">
        <v>299</v>
      </c>
      <c r="D15" s="6" t="s">
        <v>128</v>
      </c>
      <c r="E15" s="6" t="s">
        <v>110</v>
      </c>
      <c r="F15" s="6" t="s">
        <v>129</v>
      </c>
      <c r="H15" s="69">
        <v>215</v>
      </c>
      <c r="I15" s="69">
        <v>0</v>
      </c>
      <c r="J15" s="70">
        <f t="shared" si="0"/>
        <v>215</v>
      </c>
      <c r="K15" s="69">
        <v>6</v>
      </c>
      <c r="L15" s="69">
        <v>6.5</v>
      </c>
      <c r="M15" s="69">
        <v>4</v>
      </c>
      <c r="N15" s="71">
        <v>4</v>
      </c>
      <c r="R15" s="73">
        <f t="shared" si="1"/>
        <v>0</v>
      </c>
      <c r="V15" s="74">
        <v>99</v>
      </c>
      <c r="Z15" s="76">
        <f t="shared" si="2"/>
        <v>0</v>
      </c>
      <c r="AD15" s="77">
        <v>99</v>
      </c>
      <c r="BC15" s="12">
        <f t="shared" si="3"/>
        <v>202</v>
      </c>
      <c r="BD15" s="12">
        <f t="shared" si="4"/>
        <v>215</v>
      </c>
      <c r="BE15" s="39">
        <f>IF($O$4&gt;0,(LARGE(($N15,$V15,$AD15,$AL15,$AT15,$BB15),1)),"0")</f>
        <v>99</v>
      </c>
      <c r="BF15"/>
      <c r="BG15" s="12">
        <v>0</v>
      </c>
      <c r="BH15" s="12">
        <v>0</v>
      </c>
      <c r="BI15" s="39">
        <f t="shared" si="5"/>
        <v>103</v>
      </c>
      <c r="BJ15" s="12">
        <f t="shared" si="6"/>
        <v>215</v>
      </c>
    </row>
    <row r="16" spans="1:66" x14ac:dyDescent="0.2">
      <c r="A16" s="6">
        <v>8</v>
      </c>
      <c r="B16" s="6" t="s">
        <v>433</v>
      </c>
      <c r="C16" s="6" t="s">
        <v>444</v>
      </c>
      <c r="D16" s="6" t="s">
        <v>434</v>
      </c>
      <c r="E16" s="6" t="s">
        <v>110</v>
      </c>
      <c r="F16" s="6" t="s">
        <v>381</v>
      </c>
      <c r="J16" s="70">
        <f t="shared" si="0"/>
        <v>0</v>
      </c>
      <c r="N16" s="71">
        <v>99</v>
      </c>
      <c r="R16" s="73">
        <f t="shared" si="1"/>
        <v>0</v>
      </c>
      <c r="V16" s="74">
        <v>99</v>
      </c>
      <c r="X16" s="75">
        <v>0</v>
      </c>
      <c r="Y16" s="75">
        <v>0</v>
      </c>
      <c r="Z16" s="76">
        <f t="shared" si="2"/>
        <v>0</v>
      </c>
      <c r="AC16" s="75">
        <v>5</v>
      </c>
      <c r="AD16" s="77">
        <v>90</v>
      </c>
      <c r="BC16" s="12">
        <f t="shared" si="3"/>
        <v>288</v>
      </c>
      <c r="BD16" s="12">
        <f t="shared" si="4"/>
        <v>0</v>
      </c>
      <c r="BE16" s="39">
        <f>IF($O$4&gt;0,(LARGE(($N16,$V16,$AD16,$AL16,$AT16,$BB16),1)),"0")</f>
        <v>99</v>
      </c>
      <c r="BF16"/>
      <c r="BG16" s="12">
        <v>0</v>
      </c>
      <c r="BH16" s="12">
        <v>0</v>
      </c>
      <c r="BI16" s="39">
        <f t="shared" si="5"/>
        <v>189</v>
      </c>
      <c r="BJ16" s="12">
        <f t="shared" si="6"/>
        <v>0</v>
      </c>
    </row>
  </sheetData>
  <sheetProtection sheet="1" objects="1" scenarios="1"/>
  <sortState ref="A9:BN16">
    <sortCondition ref="BI9"/>
  </sortState>
  <mergeCells count="32">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 ref="A1:BN1"/>
    <mergeCell ref="A3:B3"/>
    <mergeCell ref="C3:E3"/>
    <mergeCell ref="F3:N3"/>
    <mergeCell ref="O3:V3"/>
    <mergeCell ref="W3:BB5"/>
    <mergeCell ref="BC3:BK3"/>
    <mergeCell ref="BM3:BN7"/>
    <mergeCell ref="A4:B4"/>
    <mergeCell ref="C4:E4"/>
    <mergeCell ref="F4:N4"/>
    <mergeCell ref="O4:V4"/>
    <mergeCell ref="BC4:BK4"/>
    <mergeCell ref="A5:B5"/>
    <mergeCell ref="C5:E5"/>
    <mergeCell ref="F5:N5"/>
  </mergeCells>
  <conditionalFormatting sqref="X2:Y2 P2:Q2 H2:I2 AF2:AG2 AN2:AO2 AV2:AW2 H9:I65426 AV9:AW65426 P9:Q65426 X9:Y65426 AF9:AG65426 AN9:AO65426">
    <cfRule type="cellIs" dxfId="0" priority="1" stopIfTrue="1" operator="greaterThanOrEqual">
      <formula>$BL$6</formula>
    </cfRule>
  </conditionalFormatting>
  <dataValidations count="9">
    <dataValidation type="whole" allowBlank="1" showInputMessage="1" showErrorMessage="1" sqref="O3:V3">
      <formula1>0</formula1>
      <formula2>99</formula2>
    </dataValidation>
    <dataValidation type="whole" operator="lessThanOrEqual" allowBlank="1" showInputMessage="1" showErrorMessage="1" sqref="BL5">
      <formula1>99</formula1>
    </dataValidation>
    <dataValidation type="whole" operator="lessThanOrEqual" allowBlank="1" showInputMessage="1" showErrorMessage="1" sqref="BL6">
      <formula1>400</formula1>
    </dataValidation>
    <dataValidation type="whole" allowBlank="1" showInputMessage="1" showErrorMessage="1" sqref="M1:N2 U1:V2 BA1:BB2 AS1:AT2 AK1:AL2 AC1:AD2 M8:N65426 AC8:AD65426 U8:V65426 AK8:AL65426 AS8:AT65426 BA8:BB65426">
      <formula1>0</formula1>
      <formula2>999</formula2>
    </dataValidation>
    <dataValidation type="decimal" allowBlank="1" showInputMessage="1" showErrorMessage="1" sqref="K1:L2 S1:T2 AY1:AZ2 AQ1:AR2 AI1:AJ2 AA1:AB2 K8:L65426 AA8:AB65426 S8:T65426 AI8:AJ65426 AQ8:AR65426 AY8:AZ65426">
      <formula1>0</formula1>
      <formula2>99</formula2>
    </dataValidation>
    <dataValidation type="decimal" allowBlank="1" showInputMessage="1" showErrorMessage="1" sqref="H1:I2 P1:Q2 AV1:AW2 AN1:AO2 AF1:AG2 X1:Y2 H8:I65426 X8:Y65426 P8:Q65426 AF8:AG65426 AN8:AO65426 AV8:AW65426">
      <formula1>0</formula1>
      <formula2>400</formula2>
    </dataValidation>
    <dataValidation operator="lessThanOrEqual" allowBlank="1" showInputMessage="1" showErrorMessage="1" sqref="BC9:BE16 AH8 AP8 AX8 J8:J16 J1:J2 R1:R2 AX1:AX2 AP1:AP2 AH1:AH2 Z1:Z2 BC1:BK8 BL1:BL4 BL7:BL8 Z8:Z16 R8:R16 BI9:BJ16"/>
    <dataValidation type="list" allowBlank="1" showInputMessage="1" showErrorMessage="1" sqref="BM1:BM2 BM9:BM65426">
      <formula1>"ja,nee"</formula1>
    </dataValidation>
    <dataValidation type="decimal" operator="lessThanOrEqual" allowBlank="1" showInputMessage="1" showErrorMessage="1" sqref="BK9:BL16 BG9:BH16 J17:J65426 R17:R65426 AH9:AH65426 AP9:AP65426 AX9:AX65426 Z17:Z65426 BC17:BL65426">
      <formula1>100</formula1>
    </dataValidation>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05154"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05155"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05156"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05157"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05158" r:id="rId9" name="Button 6">
              <controlPr defaultSize="0" print="0" autoFill="0" autoPict="0" macro="[0]!verbergen">
                <anchor moveWithCells="1" sizeWithCells="1">
                  <from>
                    <xdr:col>64</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05159"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05160"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05161"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05162" r:id="rId13" name="Button 10">
              <controlPr defaultSize="0" print="0" autoFill="0" autoPict="0" macro="[0]!Sort_Pl_Punten_4">
                <anchor moveWithCells="1" sizeWithCells="1">
                  <from>
                    <xdr:col>37</xdr:col>
                    <xdr:colOff>19050</xdr:colOff>
                    <xdr:row>7</xdr:row>
                    <xdr:rowOff>0</xdr:rowOff>
                  </from>
                  <to>
                    <xdr:col>37</xdr:col>
                    <xdr:colOff>238125</xdr:colOff>
                    <xdr:row>7</xdr:row>
                    <xdr:rowOff>314325</xdr:rowOff>
                  </to>
                </anchor>
              </controlPr>
            </control>
          </mc:Choice>
        </mc:AlternateContent>
        <mc:AlternateContent xmlns:mc="http://schemas.openxmlformats.org/markup-compatibility/2006">
          <mc:Choice Requires="x14">
            <control shapeId="305163" r:id="rId14" name="Button 11">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05164" r:id="rId15" name="Button 12">
              <controlPr defaultSize="0" print="0" autoFill="0" autoPict="0" macro="[0]!Sort_Totaal_Punten">
                <anchor moveWithCells="1" sizeWithCells="1">
                  <from>
                    <xdr:col>61</xdr:col>
                    <xdr:colOff>0</xdr:colOff>
                    <xdr:row>7</xdr:row>
                    <xdr:rowOff>28575</xdr:rowOff>
                  </from>
                  <to>
                    <xdr:col>61</xdr:col>
                    <xdr:colOff>0</xdr:colOff>
                    <xdr:row>8</xdr:row>
                    <xdr:rowOff>0</xdr:rowOff>
                  </to>
                </anchor>
              </controlPr>
            </control>
          </mc:Choice>
        </mc:AlternateContent>
        <mc:AlternateContent xmlns:mc="http://schemas.openxmlformats.org/markup-compatibility/2006">
          <mc:Choice Requires="x14">
            <control shapeId="305165" r:id="rId16" name="Button 13">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05166" r:id="rId17" name="Button 14">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05167" r:id="rId18" name="Button 15">
              <controlPr defaultSize="0" print="0" autoFill="0" autoPict="0" macro="[0]!Sort_Pl_Punten_5">
                <anchor moveWithCells="1" sizeWithCells="1">
                  <from>
                    <xdr:col>45</xdr:col>
                    <xdr:colOff>9525</xdr:colOff>
                    <xdr:row>7</xdr:row>
                    <xdr:rowOff>9525</xdr:rowOff>
                  </from>
                  <to>
                    <xdr:col>45</xdr:col>
                    <xdr:colOff>247650</xdr:colOff>
                    <xdr:row>8</xdr:row>
                    <xdr:rowOff>0</xdr:rowOff>
                  </to>
                </anchor>
              </controlPr>
            </control>
          </mc:Choice>
        </mc:AlternateContent>
        <mc:AlternateContent xmlns:mc="http://schemas.openxmlformats.org/markup-compatibility/2006">
          <mc:Choice Requires="x14">
            <control shapeId="305168" r:id="rId19" name="Button 16">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05169" r:id="rId20" name="Button 17">
              <controlPr defaultSize="0" print="0" autoFill="0" autoPict="0" macro="[0]!Sort_Pl_Punten_6">
                <anchor moveWithCells="1" sizeWithCells="1">
                  <from>
                    <xdr:col>53</xdr:col>
                    <xdr:colOff>19050</xdr:colOff>
                    <xdr:row>7</xdr:row>
                    <xdr:rowOff>9525</xdr:rowOff>
                  </from>
                  <to>
                    <xdr:col>53</xdr:col>
                    <xdr:colOff>247650</xdr:colOff>
                    <xdr:row>8</xdr:row>
                    <xdr:rowOff>0</xdr:rowOff>
                  </to>
                </anchor>
              </controlPr>
            </control>
          </mc:Choice>
        </mc:AlternateContent>
        <mc:AlternateContent xmlns:mc="http://schemas.openxmlformats.org/markup-compatibility/2006">
          <mc:Choice Requires="x14">
            <control shapeId="305170" r:id="rId21" name="Button 18">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05171" r:id="rId22" name="Button 19">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05172" r:id="rId23" name="Button 20">
              <controlPr defaultSize="0" print="0" autoFill="0" autoPict="0" macro="[0]!Verberg_Ex_Aequo_3">
                <anchor moveWithCells="1" sizeWithCells="1">
                  <from>
                    <xdr:col>26</xdr:col>
                    <xdr:colOff>47625</xdr:colOff>
                    <xdr:row>7</xdr:row>
                    <xdr:rowOff>9525</xdr:rowOff>
                  </from>
                  <to>
                    <xdr:col>27</xdr:col>
                    <xdr:colOff>219075</xdr:colOff>
                    <xdr:row>7</xdr:row>
                    <xdr:rowOff>304800</xdr:rowOff>
                  </to>
                </anchor>
              </controlPr>
            </control>
          </mc:Choice>
        </mc:AlternateContent>
        <mc:AlternateContent xmlns:mc="http://schemas.openxmlformats.org/markup-compatibility/2006">
          <mc:Choice Requires="x14">
            <control shapeId="305173" r:id="rId24" name="Button 21">
              <controlPr defaultSize="0" print="0" autoFill="0" autoPict="0" macro="[0]!Verberg_Ex_Aequo_4">
                <anchor moveWithCells="1" sizeWithCells="1">
                  <from>
                    <xdr:col>30</xdr:col>
                    <xdr:colOff>0</xdr:colOff>
                    <xdr:row>7</xdr:row>
                    <xdr:rowOff>0</xdr:rowOff>
                  </from>
                  <to>
                    <xdr:col>35</xdr:col>
                    <xdr:colOff>200025</xdr:colOff>
                    <xdr:row>7</xdr:row>
                    <xdr:rowOff>314325</xdr:rowOff>
                  </to>
                </anchor>
              </controlPr>
            </control>
          </mc:Choice>
        </mc:AlternateContent>
        <mc:AlternateContent xmlns:mc="http://schemas.openxmlformats.org/markup-compatibility/2006">
          <mc:Choice Requires="x14">
            <control shapeId="305174" r:id="rId25" name="Button 22">
              <controlPr defaultSize="0" print="0" autoFill="0" autoPict="0" macro="[0]!Verberg_Ex_Aequo_5">
                <anchor moveWithCells="1" sizeWithCells="1">
                  <from>
                    <xdr:col>38</xdr:col>
                    <xdr:colOff>0</xdr:colOff>
                    <xdr:row>7</xdr:row>
                    <xdr:rowOff>9525</xdr:rowOff>
                  </from>
                  <to>
                    <xdr:col>38</xdr:col>
                    <xdr:colOff>0</xdr:colOff>
                    <xdr:row>8</xdr:row>
                    <xdr:rowOff>0</xdr:rowOff>
                  </to>
                </anchor>
              </controlPr>
            </control>
          </mc:Choice>
        </mc:AlternateContent>
        <mc:AlternateContent xmlns:mc="http://schemas.openxmlformats.org/markup-compatibility/2006">
          <mc:Choice Requires="x14">
            <control shapeId="305175" r:id="rId26" name="Button 23">
              <controlPr defaultSize="0" print="0" autoFill="0" autoPict="0" macro="[0]!Verberg_Ex_Aequo_6">
                <anchor moveWithCells="1" sizeWithCells="1">
                  <from>
                    <xdr:col>46</xdr:col>
                    <xdr:colOff>0</xdr:colOff>
                    <xdr:row>7</xdr:row>
                    <xdr:rowOff>0</xdr:rowOff>
                  </from>
                  <to>
                    <xdr:col>46</xdr:col>
                    <xdr:colOff>0</xdr:colOff>
                    <xdr:row>7</xdr:row>
                    <xdr:rowOff>314325</xdr:rowOff>
                  </to>
                </anchor>
              </controlPr>
            </control>
          </mc:Choice>
        </mc:AlternateContent>
        <mc:AlternateContent xmlns:mc="http://schemas.openxmlformats.org/markup-compatibility/2006">
          <mc:Choice Requires="x14">
            <control shapeId="305176" r:id="rId27" name="Button 24">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05177" r:id="rId28" name="Button 25">
              <controlPr defaultSize="0" print="0" autoFill="0" autoPict="0" macro="[0]!Verberg_Ex_Aequo_5">
                <anchor moveWithCells="1" sizeWithCells="1">
                  <from>
                    <xdr:col>38</xdr:col>
                    <xdr:colOff>0</xdr:colOff>
                    <xdr:row>7</xdr:row>
                    <xdr:rowOff>0</xdr:rowOff>
                  </from>
                  <to>
                    <xdr:col>43</xdr:col>
                    <xdr:colOff>200025</xdr:colOff>
                    <xdr:row>7</xdr:row>
                    <xdr:rowOff>314325</xdr:rowOff>
                  </to>
                </anchor>
              </controlPr>
            </control>
          </mc:Choice>
        </mc:AlternateContent>
        <mc:AlternateContent xmlns:mc="http://schemas.openxmlformats.org/markup-compatibility/2006">
          <mc:Choice Requires="x14">
            <control shapeId="305178" r:id="rId29" name="Button 26">
              <controlPr defaultSize="0" print="0" autoFill="0" autoPict="0" macro="[0]!Verberg_Ex_Aequo_6">
                <anchor moveWithCells="1" sizeWithCells="1">
                  <from>
                    <xdr:col>46</xdr:col>
                    <xdr:colOff>0</xdr:colOff>
                    <xdr:row>7</xdr:row>
                    <xdr:rowOff>0</xdr:rowOff>
                  </from>
                  <to>
                    <xdr:col>51</xdr:col>
                    <xdr:colOff>200025</xdr:colOff>
                    <xdr:row>7</xdr:row>
                    <xdr:rowOff>314325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1"/>
  <dimension ref="A1:BN8"/>
  <sheetViews>
    <sheetView workbookViewId="0">
      <pane xSplit="5" ySplit="8" topLeftCell="F9" activePane="bottomRight" state="frozen"/>
      <selection activeCell="B9" sqref="B9"/>
      <selection pane="topRight" activeCell="B9" sqref="B9"/>
      <selection pane="bottomLeft" activeCell="B9" sqref="B9"/>
      <selection pane="bottomRight" activeCell="BL4" sqref="BL4"/>
    </sheetView>
  </sheetViews>
  <sheetFormatPr defaultColWidth="9.140625" defaultRowHeight="12.75" x14ac:dyDescent="0.2"/>
  <cols>
    <col min="1" max="1" width="3.28515625" style="6" bestFit="1" customWidth="1"/>
    <col min="2" max="2" width="10.140625" style="6" customWidth="1"/>
    <col min="3" max="4" width="22.7109375" style="6" customWidth="1"/>
    <col min="5" max="5" width="4.140625" style="6" customWidth="1"/>
    <col min="6" max="6" width="18.7109375" style="6" customWidth="1"/>
    <col min="7" max="7" width="2.7109375" style="69" customWidth="1"/>
    <col min="8" max="8" width="5.7109375" style="69" customWidth="1"/>
    <col min="9" max="9" width="5.7109375" style="69" hidden="1" customWidth="1"/>
    <col min="10" max="10" width="5.7109375" style="70" hidden="1" customWidth="1"/>
    <col min="11" max="12" width="3.7109375" style="69" customWidth="1"/>
    <col min="13" max="13" width="3" style="69" customWidth="1"/>
    <col min="14" max="14" width="3.85546875" style="71" customWidth="1"/>
    <col min="15" max="15" width="2.7109375" style="72" customWidth="1"/>
    <col min="16" max="16" width="5.7109375" style="72" customWidth="1"/>
    <col min="17" max="17" width="5.7109375" style="72" hidden="1" customWidth="1"/>
    <col min="18" max="18" width="5.7109375" style="73" hidden="1" customWidth="1"/>
    <col min="19" max="20" width="3.7109375" style="72" customWidth="1"/>
    <col min="21" max="21" width="3" style="72" customWidth="1"/>
    <col min="22" max="22" width="3.85546875" style="74" customWidth="1"/>
    <col min="23" max="23" width="2.7109375" style="75" customWidth="1"/>
    <col min="24" max="24" width="5.7109375" style="75" customWidth="1"/>
    <col min="25" max="25" width="5.7109375" style="75" hidden="1" customWidth="1"/>
    <col min="26" max="26" width="5.7109375" style="76" hidden="1" customWidth="1"/>
    <col min="27" max="28" width="3.7109375" style="75" customWidth="1"/>
    <col min="29" max="29" width="3" style="75" customWidth="1"/>
    <col min="30" max="30" width="3.85546875" style="77" customWidth="1"/>
    <col min="31" max="31" width="2.7109375" style="72" hidden="1" customWidth="1"/>
    <col min="32" max="33" width="5.7109375" style="72" hidden="1" customWidth="1"/>
    <col min="34" max="34" width="5.7109375" style="73" hidden="1" customWidth="1"/>
    <col min="35" max="36" width="3.7109375" style="72" hidden="1" customWidth="1"/>
    <col min="37" max="37" width="3" style="72" hidden="1" customWidth="1"/>
    <col min="38" max="38" width="3.85546875" style="74" hidden="1" customWidth="1"/>
    <col min="39" max="39" width="2.7109375" style="75" hidden="1" customWidth="1"/>
    <col min="40" max="41" width="5.7109375" style="75" hidden="1" customWidth="1"/>
    <col min="42" max="42" width="5.7109375" style="76" hidden="1" customWidth="1"/>
    <col min="43" max="44" width="3.7109375" style="75" hidden="1" customWidth="1"/>
    <col min="45" max="45" width="3" style="75" hidden="1" customWidth="1"/>
    <col min="46" max="46" width="3.85546875" style="77" hidden="1" customWidth="1"/>
    <col min="47" max="47" width="2.7109375" style="72" hidden="1" customWidth="1"/>
    <col min="48" max="49" width="5.7109375" style="72" hidden="1" customWidth="1"/>
    <col min="50" max="50" width="5.7109375" style="73" hidden="1" customWidth="1"/>
    <col min="51" max="52" width="3.7109375" style="72" hidden="1" customWidth="1"/>
    <col min="53" max="53" width="3" style="72" hidden="1" customWidth="1"/>
    <col min="54" max="54" width="3.85546875" style="72" hidden="1" customWidth="1"/>
    <col min="55" max="55" width="5.28515625" style="12" customWidth="1"/>
    <col min="56" max="56" width="6.140625" style="12" hidden="1" customWidth="1"/>
    <col min="57" max="57" width="5.28515625" style="12" customWidth="1"/>
    <col min="58" max="58" width="5.28515625" style="12" hidden="1" customWidth="1"/>
    <col min="59" max="60" width="6" style="12" hidden="1" customWidth="1"/>
    <col min="61" max="61" width="6" style="12" customWidth="1"/>
    <col min="62" max="62" width="6" style="12" hidden="1" customWidth="1"/>
    <col min="63" max="63" width="4" style="6" customWidth="1"/>
    <col min="64" max="64" width="4.85546875" style="6" customWidth="1"/>
    <col min="65" max="65" width="4.85546875" style="6" hidden="1" customWidth="1"/>
    <col min="66" max="66" width="17.28515625" style="6" customWidth="1"/>
    <col min="67" max="16384" width="9.140625" style="12"/>
  </cols>
  <sheetData>
    <row r="1" spans="1:66" x14ac:dyDescent="0.2">
      <c r="A1" s="135" t="s">
        <v>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7"/>
    </row>
    <row r="2" spans="1:66" ht="12.75" hidden="1" customHeight="1" x14ac:dyDescent="0.2">
      <c r="A2" s="104"/>
      <c r="B2" s="104"/>
      <c r="C2" s="104">
        <v>1</v>
      </c>
      <c r="D2" s="104">
        <f>FLOOR((C2+3)/4,1)</f>
        <v>1</v>
      </c>
      <c r="E2" s="104"/>
      <c r="F2" s="104"/>
      <c r="G2" s="68">
        <v>192</v>
      </c>
      <c r="H2" s="68">
        <v>192</v>
      </c>
      <c r="I2" s="70">
        <v>190</v>
      </c>
      <c r="J2" s="70">
        <f>H2+I2</f>
        <v>382</v>
      </c>
      <c r="K2" s="70"/>
      <c r="L2" s="70"/>
      <c r="M2" s="70"/>
      <c r="N2" s="80">
        <v>1</v>
      </c>
      <c r="O2" s="73">
        <v>193</v>
      </c>
      <c r="P2" s="73">
        <v>193</v>
      </c>
      <c r="Q2" s="73">
        <v>193</v>
      </c>
      <c r="R2" s="73">
        <f>P2+Q2</f>
        <v>386</v>
      </c>
      <c r="S2" s="73"/>
      <c r="T2" s="73"/>
      <c r="U2" s="73"/>
      <c r="V2" s="81">
        <v>2</v>
      </c>
      <c r="W2" s="76">
        <v>198</v>
      </c>
      <c r="X2" s="76">
        <v>198</v>
      </c>
      <c r="Y2" s="76">
        <v>198</v>
      </c>
      <c r="Z2" s="76">
        <f>X2+Y2</f>
        <v>396</v>
      </c>
      <c r="AA2" s="76"/>
      <c r="AB2" s="76"/>
      <c r="AC2" s="76"/>
      <c r="AD2" s="82">
        <v>3</v>
      </c>
      <c r="AE2" s="73">
        <v>177</v>
      </c>
      <c r="AF2" s="73">
        <v>177</v>
      </c>
      <c r="AG2" s="73">
        <v>177</v>
      </c>
      <c r="AH2" s="73">
        <f>AF2+AG2</f>
        <v>354</v>
      </c>
      <c r="AI2" s="73"/>
      <c r="AJ2" s="73"/>
      <c r="AK2" s="73"/>
      <c r="AL2" s="81">
        <v>4</v>
      </c>
      <c r="AM2" s="76">
        <v>178</v>
      </c>
      <c r="AN2" s="76">
        <v>178</v>
      </c>
      <c r="AO2" s="76">
        <v>178</v>
      </c>
      <c r="AP2" s="76">
        <f>AN2+AO2</f>
        <v>356</v>
      </c>
      <c r="AQ2" s="76"/>
      <c r="AR2" s="76"/>
      <c r="AS2" s="76"/>
      <c r="AT2" s="82">
        <v>5</v>
      </c>
      <c r="AU2" s="73">
        <v>179</v>
      </c>
      <c r="AV2" s="73">
        <v>179</v>
      </c>
      <c r="AW2" s="73">
        <v>179</v>
      </c>
      <c r="AX2" s="73">
        <f>AV2+AW2</f>
        <v>358</v>
      </c>
      <c r="AY2" s="73"/>
      <c r="AZ2" s="73"/>
      <c r="BA2" s="73"/>
      <c r="BB2" s="73">
        <v>6</v>
      </c>
      <c r="BC2" s="12">
        <f>N2+V2+AD2+AL2+AT2+BB2</f>
        <v>21</v>
      </c>
      <c r="BD2" s="12">
        <f>J2+R2+Z2+AH2+AP2+AX2</f>
        <v>2232</v>
      </c>
      <c r="BE2" s="39">
        <f>IF($O$4&gt;0,(LARGE(($N2,$V2,$AD2,$AL2,$AT2,$BB2),1)),"0")</f>
        <v>6</v>
      </c>
      <c r="BF2" s="39">
        <f>IF($O$4&gt;0,(LARGE(($N2,$V2,$AD2,$AL2,$AT2,$BB2),2)),"0")</f>
        <v>5</v>
      </c>
      <c r="BG2" s="12">
        <v>354</v>
      </c>
      <c r="BH2" s="12">
        <v>354</v>
      </c>
      <c r="BI2" s="39">
        <f>BC2-BE2-BF2</f>
        <v>10</v>
      </c>
      <c r="BJ2" s="12">
        <f>BD2-BG2-BH2</f>
        <v>1524</v>
      </c>
      <c r="BK2" s="12"/>
      <c r="BL2" s="12"/>
      <c r="BM2" s="12"/>
      <c r="BN2" s="12"/>
    </row>
    <row r="3" spans="1:66" x14ac:dyDescent="0.2">
      <c r="A3" s="116" t="s">
        <v>9</v>
      </c>
      <c r="B3" s="118"/>
      <c r="C3" s="138" t="str">
        <f>Instellingen!B3</f>
        <v>Regio</v>
      </c>
      <c r="D3" s="139"/>
      <c r="E3" s="140"/>
      <c r="F3" s="116"/>
      <c r="G3" s="117"/>
      <c r="H3" s="117"/>
      <c r="I3" s="117"/>
      <c r="J3" s="117"/>
      <c r="K3" s="117"/>
      <c r="L3" s="117"/>
      <c r="M3" s="117"/>
      <c r="N3" s="118"/>
      <c r="O3" s="113"/>
      <c r="P3" s="114"/>
      <c r="Q3" s="114"/>
      <c r="R3" s="114"/>
      <c r="S3" s="114"/>
      <c r="T3" s="114"/>
      <c r="U3" s="114"/>
      <c r="V3" s="115"/>
      <c r="W3" s="159"/>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1"/>
      <c r="BC3" s="116" t="s">
        <v>41</v>
      </c>
      <c r="BD3" s="117"/>
      <c r="BE3" s="117"/>
      <c r="BF3" s="117"/>
      <c r="BG3" s="117"/>
      <c r="BH3" s="117"/>
      <c r="BI3" s="117"/>
      <c r="BJ3" s="117"/>
      <c r="BK3" s="118"/>
      <c r="BL3" s="23">
        <f>Instellingen!B6</f>
        <v>3</v>
      </c>
      <c r="BM3" s="84"/>
      <c r="BN3" s="168"/>
    </row>
    <row r="4" spans="1:66" x14ac:dyDescent="0.2">
      <c r="A4" s="116" t="s">
        <v>10</v>
      </c>
      <c r="B4" s="118"/>
      <c r="C4" s="153" t="s">
        <v>52</v>
      </c>
      <c r="D4" s="139"/>
      <c r="E4" s="140"/>
      <c r="F4" s="116" t="s">
        <v>72</v>
      </c>
      <c r="G4" s="117"/>
      <c r="H4" s="117"/>
      <c r="I4" s="117"/>
      <c r="J4" s="117"/>
      <c r="K4" s="117"/>
      <c r="L4" s="117"/>
      <c r="M4" s="117"/>
      <c r="N4" s="118"/>
      <c r="O4" s="113">
        <f>Instellingen!B7</f>
        <v>1</v>
      </c>
      <c r="P4" s="114"/>
      <c r="Q4" s="114"/>
      <c r="R4" s="114"/>
      <c r="S4" s="114"/>
      <c r="T4" s="114"/>
      <c r="U4" s="114"/>
      <c r="V4" s="115"/>
      <c r="W4" s="162"/>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4"/>
      <c r="BC4" s="116"/>
      <c r="BD4" s="117"/>
      <c r="BE4" s="117"/>
      <c r="BF4" s="117"/>
      <c r="BG4" s="117"/>
      <c r="BH4" s="117"/>
      <c r="BI4" s="117"/>
      <c r="BJ4" s="117"/>
      <c r="BK4" s="118"/>
      <c r="BL4" s="23"/>
      <c r="BM4" s="85"/>
      <c r="BN4" s="169"/>
    </row>
    <row r="5" spans="1:66" x14ac:dyDescent="0.2">
      <c r="A5" s="116" t="s">
        <v>11</v>
      </c>
      <c r="B5" s="118"/>
      <c r="C5" s="138"/>
      <c r="D5" s="139"/>
      <c r="E5" s="140"/>
      <c r="F5" s="116" t="s">
        <v>12</v>
      </c>
      <c r="G5" s="117"/>
      <c r="H5" s="117"/>
      <c r="I5" s="117"/>
      <c r="J5" s="117"/>
      <c r="K5" s="117"/>
      <c r="L5" s="117"/>
      <c r="M5" s="117"/>
      <c r="N5" s="118"/>
      <c r="O5" s="113">
        <f>Instellingen!B5</f>
        <v>99</v>
      </c>
      <c r="P5" s="114"/>
      <c r="Q5" s="114"/>
      <c r="R5" s="114"/>
      <c r="S5" s="114"/>
      <c r="T5" s="114"/>
      <c r="U5" s="114"/>
      <c r="V5" s="115"/>
      <c r="W5" s="165"/>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7"/>
      <c r="BC5" s="116"/>
      <c r="BD5" s="117"/>
      <c r="BE5" s="117"/>
      <c r="BF5" s="117"/>
      <c r="BG5" s="117"/>
      <c r="BH5" s="117"/>
      <c r="BI5" s="117"/>
      <c r="BJ5" s="117"/>
      <c r="BK5" s="118"/>
      <c r="BL5" s="23"/>
      <c r="BM5" s="85"/>
      <c r="BN5" s="169"/>
    </row>
    <row r="6" spans="1:66" ht="12.75" customHeight="1" x14ac:dyDescent="0.2">
      <c r="A6" s="154"/>
      <c r="B6" s="155"/>
      <c r="C6" s="155"/>
      <c r="D6" s="155"/>
      <c r="E6" s="156"/>
      <c r="F6" s="67" t="s">
        <v>14</v>
      </c>
      <c r="G6" s="123" t="str">
        <f>Instellingen!B36</f>
        <v>Brummen</v>
      </c>
      <c r="H6" s="124"/>
      <c r="I6" s="124"/>
      <c r="J6" s="124"/>
      <c r="K6" s="124"/>
      <c r="L6" s="124"/>
      <c r="M6" s="124"/>
      <c r="N6" s="125"/>
      <c r="O6" s="126" t="str">
        <f>Instellingen!B37</f>
        <v>Vorden</v>
      </c>
      <c r="P6" s="127"/>
      <c r="Q6" s="127"/>
      <c r="R6" s="127"/>
      <c r="S6" s="127"/>
      <c r="T6" s="127"/>
      <c r="U6" s="127"/>
      <c r="V6" s="128"/>
      <c r="W6" s="129" t="str">
        <f>Instellingen!B38</f>
        <v>Gorssel</v>
      </c>
      <c r="X6" s="130"/>
      <c r="Y6" s="130"/>
      <c r="Z6" s="130"/>
      <c r="AA6" s="130"/>
      <c r="AB6" s="130"/>
      <c r="AC6" s="130"/>
      <c r="AD6" s="131"/>
      <c r="AE6" s="126">
        <f>Instellingen!B39</f>
        <v>0</v>
      </c>
      <c r="AF6" s="127"/>
      <c r="AG6" s="127"/>
      <c r="AH6" s="127"/>
      <c r="AI6" s="127"/>
      <c r="AJ6" s="127"/>
      <c r="AK6" s="127"/>
      <c r="AL6" s="128"/>
      <c r="AM6" s="129">
        <f>Instellingen!B40</f>
        <v>0</v>
      </c>
      <c r="AN6" s="130"/>
      <c r="AO6" s="130"/>
      <c r="AP6" s="130"/>
      <c r="AQ6" s="130"/>
      <c r="AR6" s="130"/>
      <c r="AS6" s="130"/>
      <c r="AT6" s="131"/>
      <c r="AU6" s="126">
        <f>Instellingen!B41</f>
        <v>0</v>
      </c>
      <c r="AV6" s="127"/>
      <c r="AW6" s="127"/>
      <c r="AX6" s="127"/>
      <c r="AY6" s="127"/>
      <c r="AZ6" s="127"/>
      <c r="BA6" s="127"/>
      <c r="BB6" s="128"/>
      <c r="BC6" s="116" t="s">
        <v>34</v>
      </c>
      <c r="BD6" s="117"/>
      <c r="BE6" s="117"/>
      <c r="BF6" s="117"/>
      <c r="BG6" s="117"/>
      <c r="BH6" s="118"/>
      <c r="BI6" s="101"/>
      <c r="BJ6" s="102"/>
      <c r="BK6" s="103"/>
      <c r="BL6" s="83"/>
      <c r="BM6" s="85"/>
      <c r="BN6" s="169"/>
    </row>
    <row r="7" spans="1:66" ht="12.75" customHeight="1" x14ac:dyDescent="0.2">
      <c r="A7" s="157"/>
      <c r="B7" s="157"/>
      <c r="C7" s="157"/>
      <c r="D7" s="157"/>
      <c r="E7" s="158"/>
      <c r="F7" s="67" t="s">
        <v>15</v>
      </c>
      <c r="G7" s="132" t="str">
        <f>Instellingen!C36</f>
        <v>4-6 november 2022</v>
      </c>
      <c r="H7" s="124"/>
      <c r="I7" s="124"/>
      <c r="J7" s="124"/>
      <c r="K7" s="124"/>
      <c r="L7" s="124"/>
      <c r="M7" s="124"/>
      <c r="N7" s="125"/>
      <c r="O7" s="126" t="str">
        <f>Instellingen!C37</f>
        <v>9-11 december 2022</v>
      </c>
      <c r="P7" s="127"/>
      <c r="Q7" s="127"/>
      <c r="R7" s="127"/>
      <c r="S7" s="127"/>
      <c r="T7" s="127"/>
      <c r="U7" s="127"/>
      <c r="V7" s="128"/>
      <c r="W7" s="129" t="str">
        <f>Instellingen!C38</f>
        <v>16-18 december 2022</v>
      </c>
      <c r="X7" s="130"/>
      <c r="Y7" s="130"/>
      <c r="Z7" s="130"/>
      <c r="AA7" s="130"/>
      <c r="AB7" s="130"/>
      <c r="AC7" s="130"/>
      <c r="AD7" s="131"/>
      <c r="AE7" s="126" t="str">
        <f>Instellingen!C39</f>
        <v xml:space="preserve"> </v>
      </c>
      <c r="AF7" s="127"/>
      <c r="AG7" s="127"/>
      <c r="AH7" s="127"/>
      <c r="AI7" s="127"/>
      <c r="AJ7" s="127"/>
      <c r="AK7" s="127"/>
      <c r="AL7" s="128"/>
      <c r="AM7" s="129" t="str">
        <f>Instellingen!C40</f>
        <v xml:space="preserve"> </v>
      </c>
      <c r="AN7" s="130"/>
      <c r="AO7" s="130"/>
      <c r="AP7" s="130"/>
      <c r="AQ7" s="130"/>
      <c r="AR7" s="130"/>
      <c r="AS7" s="130"/>
      <c r="AT7" s="131"/>
      <c r="AU7" s="126" t="str">
        <f>Instellingen!C41</f>
        <v xml:space="preserve"> </v>
      </c>
      <c r="AV7" s="127"/>
      <c r="AW7" s="127"/>
      <c r="AX7" s="127"/>
      <c r="AY7" s="127"/>
      <c r="AZ7" s="127"/>
      <c r="BA7" s="127"/>
      <c r="BB7" s="128"/>
      <c r="BC7" s="78" t="s">
        <v>71</v>
      </c>
      <c r="BD7" s="5" t="s">
        <v>71</v>
      </c>
      <c r="BE7" s="11" t="s">
        <v>69</v>
      </c>
      <c r="BF7" s="11" t="s">
        <v>69</v>
      </c>
      <c r="BG7" s="11" t="s">
        <v>69</v>
      </c>
      <c r="BH7" s="11" t="s">
        <v>69</v>
      </c>
      <c r="BI7" s="38" t="s">
        <v>70</v>
      </c>
      <c r="BJ7" s="36" t="s">
        <v>70</v>
      </c>
      <c r="BK7" s="13"/>
      <c r="BL7" s="5"/>
      <c r="BM7" s="86"/>
      <c r="BN7" s="170"/>
    </row>
    <row r="8" spans="1:66" ht="25.5" customHeight="1" x14ac:dyDescent="0.2">
      <c r="A8" s="2" t="s">
        <v>19</v>
      </c>
      <c r="B8" s="2" t="s">
        <v>7</v>
      </c>
      <c r="C8" s="2" t="s">
        <v>0</v>
      </c>
      <c r="D8" s="2" t="s">
        <v>1</v>
      </c>
      <c r="E8" s="2" t="s">
        <v>101</v>
      </c>
      <c r="F8" s="67" t="s">
        <v>3</v>
      </c>
      <c r="G8" s="8" t="s">
        <v>96</v>
      </c>
      <c r="H8" s="8" t="s">
        <v>38</v>
      </c>
      <c r="I8" s="8" t="s">
        <v>36</v>
      </c>
      <c r="J8" s="8" t="s">
        <v>37</v>
      </c>
      <c r="K8" s="8" t="s">
        <v>73</v>
      </c>
      <c r="L8" s="8" t="s">
        <v>74</v>
      </c>
      <c r="M8" s="2" t="s">
        <v>5</v>
      </c>
      <c r="N8" s="67" t="s">
        <v>16</v>
      </c>
      <c r="O8" s="8" t="s">
        <v>96</v>
      </c>
      <c r="P8" s="8" t="s">
        <v>38</v>
      </c>
      <c r="Q8" s="8" t="s">
        <v>36</v>
      </c>
      <c r="R8" s="8" t="s">
        <v>39</v>
      </c>
      <c r="S8" s="8" t="s">
        <v>73</v>
      </c>
      <c r="T8" s="8" t="s">
        <v>74</v>
      </c>
      <c r="U8" s="2" t="s">
        <v>5</v>
      </c>
      <c r="V8" s="67" t="s">
        <v>16</v>
      </c>
      <c r="W8" s="8" t="s">
        <v>96</v>
      </c>
      <c r="X8" s="8" t="s">
        <v>38</v>
      </c>
      <c r="Y8" s="8" t="s">
        <v>40</v>
      </c>
      <c r="Z8" s="8" t="s">
        <v>39</v>
      </c>
      <c r="AA8" s="8" t="s">
        <v>73</v>
      </c>
      <c r="AB8" s="8" t="s">
        <v>74</v>
      </c>
      <c r="AC8" s="2" t="s">
        <v>5</v>
      </c>
      <c r="AD8" s="67" t="s">
        <v>16</v>
      </c>
      <c r="AE8" s="8" t="s">
        <v>96</v>
      </c>
      <c r="AF8" s="8" t="s">
        <v>38</v>
      </c>
      <c r="AG8" s="8" t="s">
        <v>36</v>
      </c>
      <c r="AH8" s="8" t="s">
        <v>39</v>
      </c>
      <c r="AI8" s="8" t="s">
        <v>73</v>
      </c>
      <c r="AJ8" s="8" t="s">
        <v>74</v>
      </c>
      <c r="AK8" s="2" t="s">
        <v>5</v>
      </c>
      <c r="AL8" s="67" t="s">
        <v>16</v>
      </c>
      <c r="AM8" s="8" t="s">
        <v>96</v>
      </c>
      <c r="AN8" s="8" t="s">
        <v>38</v>
      </c>
      <c r="AO8" s="8" t="s">
        <v>36</v>
      </c>
      <c r="AP8" s="8" t="s">
        <v>39</v>
      </c>
      <c r="AQ8" s="8" t="s">
        <v>73</v>
      </c>
      <c r="AR8" s="8" t="s">
        <v>74</v>
      </c>
      <c r="AS8" s="2" t="s">
        <v>5</v>
      </c>
      <c r="AT8" s="67" t="s">
        <v>16</v>
      </c>
      <c r="AU8" s="8" t="s">
        <v>96</v>
      </c>
      <c r="AV8" s="8" t="s">
        <v>38</v>
      </c>
      <c r="AW8" s="8" t="s">
        <v>36</v>
      </c>
      <c r="AX8" s="8" t="s">
        <v>39</v>
      </c>
      <c r="AY8" s="8" t="s">
        <v>73</v>
      </c>
      <c r="AZ8" s="8" t="s">
        <v>74</v>
      </c>
      <c r="BA8" s="2" t="s">
        <v>5</v>
      </c>
      <c r="BB8" s="2" t="s">
        <v>16</v>
      </c>
      <c r="BC8" s="79" t="s">
        <v>23</v>
      </c>
      <c r="BD8" s="35" t="s">
        <v>4</v>
      </c>
      <c r="BE8" s="37" t="s">
        <v>23</v>
      </c>
      <c r="BF8" s="37" t="s">
        <v>23</v>
      </c>
      <c r="BG8" s="35" t="s">
        <v>4</v>
      </c>
      <c r="BH8" s="35" t="s">
        <v>4</v>
      </c>
      <c r="BI8" s="35" t="s">
        <v>23</v>
      </c>
      <c r="BJ8" s="35" t="s">
        <v>4</v>
      </c>
      <c r="BK8" s="35" t="s">
        <v>17</v>
      </c>
      <c r="BL8" s="35" t="s">
        <v>18</v>
      </c>
      <c r="BM8" s="35"/>
      <c r="BN8" s="2" t="s">
        <v>6</v>
      </c>
    </row>
  </sheetData>
  <sheetProtection sheet="1" objects="1" scenarios="1"/>
  <mergeCells count="32">
    <mergeCell ref="A1:BN1"/>
    <mergeCell ref="A3:B3"/>
    <mergeCell ref="C3:E3"/>
    <mergeCell ref="F3:N3"/>
    <mergeCell ref="O3:V3"/>
    <mergeCell ref="W3:BB5"/>
    <mergeCell ref="BC3:BK3"/>
    <mergeCell ref="BN3:BN7"/>
    <mergeCell ref="A4:B4"/>
    <mergeCell ref="C4:E4"/>
    <mergeCell ref="F4:N4"/>
    <mergeCell ref="O4:V4"/>
    <mergeCell ref="BC4:BK4"/>
    <mergeCell ref="A5:B5"/>
    <mergeCell ref="C5:E5"/>
    <mergeCell ref="F5:N5"/>
    <mergeCell ref="O5:V5"/>
    <mergeCell ref="BC5:BK5"/>
    <mergeCell ref="A6:E7"/>
    <mergeCell ref="G6:N6"/>
    <mergeCell ref="O6:V6"/>
    <mergeCell ref="W6:AD6"/>
    <mergeCell ref="AE6:AL6"/>
    <mergeCell ref="AU6:BB6"/>
    <mergeCell ref="BC6:BH6"/>
    <mergeCell ref="G7:N7"/>
    <mergeCell ref="O7:V7"/>
    <mergeCell ref="W7:AD7"/>
    <mergeCell ref="AE7:AL7"/>
    <mergeCell ref="AM7:AT7"/>
    <mergeCell ref="AU7:BB7"/>
    <mergeCell ref="AM6:AT6"/>
  </mergeCells>
  <dataValidations count="14">
    <dataValidation type="whole" operator="lessThan" allowBlank="1" showInputMessage="1" showErrorMessage="1" error="De waarde is maximaal 500" sqref="H9:L65536 R9:T65536 AP9:AR65536 AX9:AZ65536 AA9:AB65536 AH9:AJ65536">
      <formula1>500</formula1>
    </dataValidation>
    <dataValidation type="whole" operator="lessThan" allowBlank="1" showInputMessage="1" showErrorMessage="1" error="De waarde is maximaal 200" sqref="BB2 AL2 AT2 AL8:AL65536 AT8:AT65536 BB8:BB65536 V8:V65536 N8:N65536 AD8:AD65536">
      <formula1>200</formula1>
    </dataValidation>
    <dataValidation operator="lessThan" allowBlank="1" showInputMessage="1" showErrorMessage="1" error="De waarde is maximaal 500" sqref="R8:T8 AA8:AB8 AI8:AJ8 AQ8:AR8 AY8:AZ8 H8:L8"/>
    <dataValidation type="whole" allowBlank="1" showInputMessage="1" showErrorMessage="1" sqref="BL3:BM3 O4">
      <formula1>1</formula1>
      <formula2>4</formula2>
    </dataValidation>
    <dataValidation type="whole" allowBlank="1" showInputMessage="1" showErrorMessage="1" sqref="BL4:BM4">
      <formula1>1</formula1>
      <formula2>2</formula2>
    </dataValidation>
    <dataValidation type="whole" operator="lessThan" allowBlank="1" showInputMessage="1" showErrorMessage="1" sqref="BL5:BM5">
      <formula1>9</formula1>
    </dataValidation>
    <dataValidation type="whole" operator="lessThan" allowBlank="1" showInputMessage="1" showErrorMessage="1" sqref="BL6:BM6">
      <formula1>340</formula1>
    </dataValidation>
    <dataValidation type="whole" operator="lessThanOrEqual" allowBlank="1" showInputMessage="1" showErrorMessage="1" sqref="X8:Z65536 X2:Z2 P2:Q2 P8:Q65536">
      <formula1>340</formula1>
    </dataValidation>
    <dataValidation type="whole" operator="lessThan" allowBlank="1" showInputMessage="1" showErrorMessage="1" sqref="U2 U8:U65536">
      <formula1>999</formula1>
    </dataValidation>
    <dataValidation type="whole" operator="lessThanOrEqual" allowBlank="1" showInputMessage="1" showErrorMessage="1" error="De waarde is maximaal 200" sqref="AN2:AO2 AV2:AW2 AF2:AG2 AN8:AO65536 AF8:AG65536 AV8:AW65536">
      <formula1>340</formula1>
    </dataValidation>
    <dataValidation type="whole" operator="lessThanOrEqual" allowBlank="1" showInputMessage="1" showErrorMessage="1" sqref="O5">
      <formula1>999</formula1>
    </dataValidation>
    <dataValidation type="whole" operator="lessThan" allowBlank="1" showInputMessage="1" showErrorMessage="1" sqref="O3">
      <formula1>99</formula1>
    </dataValidation>
    <dataValidation operator="lessThanOrEqual" allowBlank="1" showInputMessage="1" showErrorMessage="1" sqref="W1:W3 W8:W65536"/>
    <dataValidation operator="lessThanOrEqual" allowBlank="1" showInputMessage="1" showErrorMessage="1" error="De waarde is maximaal 200" sqref="AM1:AM2 AU1:AU2 AE1:AE2 AM8:AM65536 AE8:AE65536 AU8:AU65536"/>
  </dataValidations>
  <printOptions headings="1" gridLines="1"/>
  <pageMargins left="0.19685039370078741" right="0"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Button 1">
              <controlPr defaultSize="0" print="0" autoFill="0" autoPict="0" macro="[0]!KleinsteBepalen">
                <anchor moveWithCells="1" sizeWithCells="1">
                  <from>
                    <xdr:col>0</xdr:col>
                    <xdr:colOff>161925</xdr:colOff>
                    <xdr:row>5</xdr:row>
                    <xdr:rowOff>0</xdr:rowOff>
                  </from>
                  <to>
                    <xdr:col>2</xdr:col>
                    <xdr:colOff>485775</xdr:colOff>
                    <xdr:row>7</xdr:row>
                    <xdr:rowOff>9525</xdr:rowOff>
                  </to>
                </anchor>
              </controlPr>
            </control>
          </mc:Choice>
        </mc:AlternateContent>
        <mc:AlternateContent xmlns:mc="http://schemas.openxmlformats.org/markup-compatibility/2006">
          <mc:Choice Requires="x14">
            <control shapeId="315394" r:id="rId5" name="Button 2">
              <controlPr defaultSize="0" print="0" autoFill="0" autoPict="0" macro="[0]!Sort_Punten_1">
                <anchor moveWithCells="1" sizeWithCells="1">
                  <from>
                    <xdr:col>7</xdr:col>
                    <xdr:colOff>9525</xdr:colOff>
                    <xdr:row>7</xdr:row>
                    <xdr:rowOff>19050</xdr:rowOff>
                  </from>
                  <to>
                    <xdr:col>8</xdr:col>
                    <xdr:colOff>0</xdr:colOff>
                    <xdr:row>7</xdr:row>
                    <xdr:rowOff>190500</xdr:rowOff>
                  </to>
                </anchor>
              </controlPr>
            </control>
          </mc:Choice>
        </mc:AlternateContent>
        <mc:AlternateContent xmlns:mc="http://schemas.openxmlformats.org/markup-compatibility/2006">
          <mc:Choice Requires="x14">
            <control shapeId="315395" r:id="rId6" name="Button 3">
              <controlPr defaultSize="0" print="0" autoFill="0" autoPict="0" macro="[0]!Sort_Punten_2">
                <anchor moveWithCells="1" sizeWithCells="1">
                  <from>
                    <xdr:col>15</xdr:col>
                    <xdr:colOff>19050</xdr:colOff>
                    <xdr:row>7</xdr:row>
                    <xdr:rowOff>9525</xdr:rowOff>
                  </from>
                  <to>
                    <xdr:col>16</xdr:col>
                    <xdr:colOff>0</xdr:colOff>
                    <xdr:row>7</xdr:row>
                    <xdr:rowOff>161925</xdr:rowOff>
                  </to>
                </anchor>
              </controlPr>
            </control>
          </mc:Choice>
        </mc:AlternateContent>
        <mc:AlternateContent xmlns:mc="http://schemas.openxmlformats.org/markup-compatibility/2006">
          <mc:Choice Requires="x14">
            <control shapeId="315396" r:id="rId7" name="Button 4">
              <controlPr defaultSize="0" print="0" autoFill="0" autoPict="0" macro="[0]!Sort_Punten_3">
                <anchor moveWithCells="1" sizeWithCells="1">
                  <from>
                    <xdr:col>23</xdr:col>
                    <xdr:colOff>9525</xdr:colOff>
                    <xdr:row>7</xdr:row>
                    <xdr:rowOff>9525</xdr:rowOff>
                  </from>
                  <to>
                    <xdr:col>24</xdr:col>
                    <xdr:colOff>0</xdr:colOff>
                    <xdr:row>7</xdr:row>
                    <xdr:rowOff>190500</xdr:rowOff>
                  </to>
                </anchor>
              </controlPr>
            </control>
          </mc:Choice>
        </mc:AlternateContent>
        <mc:AlternateContent xmlns:mc="http://schemas.openxmlformats.org/markup-compatibility/2006">
          <mc:Choice Requires="x14">
            <control shapeId="315397" r:id="rId8" name="Button 5">
              <controlPr defaultSize="0" print="0" autoFill="0" autoPict="0" macro="[0]!Sort_Punten_4">
                <anchor moveWithCells="1" sizeWithCells="1">
                  <from>
                    <xdr:col>31</xdr:col>
                    <xdr:colOff>9525</xdr:colOff>
                    <xdr:row>7</xdr:row>
                    <xdr:rowOff>9525</xdr:rowOff>
                  </from>
                  <to>
                    <xdr:col>32</xdr:col>
                    <xdr:colOff>0</xdr:colOff>
                    <xdr:row>7</xdr:row>
                    <xdr:rowOff>180975</xdr:rowOff>
                  </to>
                </anchor>
              </controlPr>
            </control>
          </mc:Choice>
        </mc:AlternateContent>
        <mc:AlternateContent xmlns:mc="http://schemas.openxmlformats.org/markup-compatibility/2006">
          <mc:Choice Requires="x14">
            <control shapeId="315398" r:id="rId9" name="Button 6">
              <controlPr defaultSize="0" print="0" autoFill="0" autoPict="0" macro="[0]!verbergen">
                <anchor moveWithCells="1" sizeWithCells="1">
                  <from>
                    <xdr:col>65</xdr:col>
                    <xdr:colOff>9525</xdr:colOff>
                    <xdr:row>2</xdr:row>
                    <xdr:rowOff>9525</xdr:rowOff>
                  </from>
                  <to>
                    <xdr:col>66</xdr:col>
                    <xdr:colOff>0</xdr:colOff>
                    <xdr:row>4</xdr:row>
                    <xdr:rowOff>0</xdr:rowOff>
                  </to>
                </anchor>
              </controlPr>
            </control>
          </mc:Choice>
        </mc:AlternateContent>
        <mc:AlternateContent xmlns:mc="http://schemas.openxmlformats.org/markup-compatibility/2006">
          <mc:Choice Requires="x14">
            <control shapeId="315399" r:id="rId10" name="Button 7">
              <controlPr defaultSize="0" print="0" autoFill="0" autoPict="0" macro="[0]!Sort_Pl_Punten_1">
                <anchor moveWithCells="1" sizeWithCells="1">
                  <from>
                    <xdr:col>13</xdr:col>
                    <xdr:colOff>9525</xdr:colOff>
                    <xdr:row>6</xdr:row>
                    <xdr:rowOff>152400</xdr:rowOff>
                  </from>
                  <to>
                    <xdr:col>13</xdr:col>
                    <xdr:colOff>247650</xdr:colOff>
                    <xdr:row>8</xdr:row>
                    <xdr:rowOff>0</xdr:rowOff>
                  </to>
                </anchor>
              </controlPr>
            </control>
          </mc:Choice>
        </mc:AlternateContent>
        <mc:AlternateContent xmlns:mc="http://schemas.openxmlformats.org/markup-compatibility/2006">
          <mc:Choice Requires="x14">
            <control shapeId="315400" r:id="rId11" name="Button 8">
              <controlPr defaultSize="0" print="0" autoFill="0" autoPict="0" macro="[0]!Sort_Pl_Punten_2">
                <anchor moveWithCells="1" sizeWithCells="1">
                  <from>
                    <xdr:col>20</xdr:col>
                    <xdr:colOff>190500</xdr:colOff>
                    <xdr:row>7</xdr:row>
                    <xdr:rowOff>9525</xdr:rowOff>
                  </from>
                  <to>
                    <xdr:col>21</xdr:col>
                    <xdr:colOff>247650</xdr:colOff>
                    <xdr:row>8</xdr:row>
                    <xdr:rowOff>0</xdr:rowOff>
                  </to>
                </anchor>
              </controlPr>
            </control>
          </mc:Choice>
        </mc:AlternateContent>
        <mc:AlternateContent xmlns:mc="http://schemas.openxmlformats.org/markup-compatibility/2006">
          <mc:Choice Requires="x14">
            <control shapeId="315401" r:id="rId12" name="Button 9">
              <controlPr defaultSize="0" print="0" autoFill="0" autoPict="0" macro="[0]!Sort_Pl_Punten_3">
                <anchor moveWithCells="1" sizeWithCells="1">
                  <from>
                    <xdr:col>29</xdr:col>
                    <xdr:colOff>0</xdr:colOff>
                    <xdr:row>7</xdr:row>
                    <xdr:rowOff>28575</xdr:rowOff>
                  </from>
                  <to>
                    <xdr:col>30</xdr:col>
                    <xdr:colOff>0</xdr:colOff>
                    <xdr:row>8</xdr:row>
                    <xdr:rowOff>0</xdr:rowOff>
                  </to>
                </anchor>
              </controlPr>
            </control>
          </mc:Choice>
        </mc:AlternateContent>
        <mc:AlternateContent xmlns:mc="http://schemas.openxmlformats.org/markup-compatibility/2006">
          <mc:Choice Requires="x14">
            <control shapeId="315402" r:id="rId13" name="Button 10">
              <controlPr defaultSize="0" print="0" autoFill="0" autoPict="0" macro="[0]!Sort_Beste_Punten">
                <anchor moveWithCells="1" sizeWithCells="1">
                  <from>
                    <xdr:col>57</xdr:col>
                    <xdr:colOff>0</xdr:colOff>
                    <xdr:row>7</xdr:row>
                    <xdr:rowOff>19050</xdr:rowOff>
                  </from>
                  <to>
                    <xdr:col>60</xdr:col>
                    <xdr:colOff>390525</xdr:colOff>
                    <xdr:row>7</xdr:row>
                    <xdr:rowOff>314325</xdr:rowOff>
                  </to>
                </anchor>
              </controlPr>
            </control>
          </mc:Choice>
        </mc:AlternateContent>
        <mc:AlternateContent xmlns:mc="http://schemas.openxmlformats.org/markup-compatibility/2006">
          <mc:Choice Requires="x14">
            <control shapeId="315403" r:id="rId14" name="Button 11">
              <controlPr defaultSize="0" print="0" autoFill="0" autoPict="0" macro="[0]!Sort_Totaal_Punten">
                <anchor moveWithCells="1" sizeWithCells="1">
                  <from>
                    <xdr:col>61</xdr:col>
                    <xdr:colOff>9525</xdr:colOff>
                    <xdr:row>7</xdr:row>
                    <xdr:rowOff>28575</xdr:rowOff>
                  </from>
                  <to>
                    <xdr:col>61</xdr:col>
                    <xdr:colOff>381000</xdr:colOff>
                    <xdr:row>8</xdr:row>
                    <xdr:rowOff>0</xdr:rowOff>
                  </to>
                </anchor>
              </controlPr>
            </control>
          </mc:Choice>
        </mc:AlternateContent>
        <mc:AlternateContent xmlns:mc="http://schemas.openxmlformats.org/markup-compatibility/2006">
          <mc:Choice Requires="x14">
            <control shapeId="315404" r:id="rId15" name="Button 12">
              <controlPr defaultSize="0" print="0" autoFill="0" autoPict="0" macro="[0]!Sort_Plaatsing">
                <anchor moveWithCells="1" sizeWithCells="1">
                  <from>
                    <xdr:col>0</xdr:col>
                    <xdr:colOff>0</xdr:colOff>
                    <xdr:row>7</xdr:row>
                    <xdr:rowOff>28575</xdr:rowOff>
                  </from>
                  <to>
                    <xdr:col>1</xdr:col>
                    <xdr:colOff>9525</xdr:colOff>
                    <xdr:row>8</xdr:row>
                    <xdr:rowOff>0</xdr:rowOff>
                  </to>
                </anchor>
              </controlPr>
            </control>
          </mc:Choice>
        </mc:AlternateContent>
        <mc:AlternateContent xmlns:mc="http://schemas.openxmlformats.org/markup-compatibility/2006">
          <mc:Choice Requires="x14">
            <control shapeId="315405" r:id="rId16" name="Button 13">
              <controlPr defaultSize="0" print="0" autoFill="0" autoPict="0" macro="[0]!Sort_Punten_5">
                <anchor moveWithCells="1" sizeWithCells="1">
                  <from>
                    <xdr:col>39</xdr:col>
                    <xdr:colOff>9525</xdr:colOff>
                    <xdr:row>7</xdr:row>
                    <xdr:rowOff>9525</xdr:rowOff>
                  </from>
                  <to>
                    <xdr:col>40</xdr:col>
                    <xdr:colOff>0</xdr:colOff>
                    <xdr:row>7</xdr:row>
                    <xdr:rowOff>180975</xdr:rowOff>
                  </to>
                </anchor>
              </controlPr>
            </control>
          </mc:Choice>
        </mc:AlternateContent>
        <mc:AlternateContent xmlns:mc="http://schemas.openxmlformats.org/markup-compatibility/2006">
          <mc:Choice Requires="x14">
            <control shapeId="315406" r:id="rId17" name="Button 14">
              <controlPr defaultSize="0" print="0" autoFill="0" autoPict="0" macro="[0]!Sort_Punten_6">
                <anchor moveWithCells="1" sizeWithCells="1">
                  <from>
                    <xdr:col>47</xdr:col>
                    <xdr:colOff>9525</xdr:colOff>
                    <xdr:row>7</xdr:row>
                    <xdr:rowOff>9525</xdr:rowOff>
                  </from>
                  <to>
                    <xdr:col>48</xdr:col>
                    <xdr:colOff>0</xdr:colOff>
                    <xdr:row>7</xdr:row>
                    <xdr:rowOff>180975</xdr:rowOff>
                  </to>
                </anchor>
              </controlPr>
            </control>
          </mc:Choice>
        </mc:AlternateContent>
        <mc:AlternateContent xmlns:mc="http://schemas.openxmlformats.org/markup-compatibility/2006">
          <mc:Choice Requires="x14">
            <control shapeId="315407" r:id="rId18" name="Button 15">
              <controlPr defaultSize="0" print="0" autoFill="0" autoPict="0" macro="[0]!Verberg_Ex_Aequo_1">
                <anchor moveWithCells="1" sizeWithCells="1">
                  <from>
                    <xdr:col>10</xdr:col>
                    <xdr:colOff>19050</xdr:colOff>
                    <xdr:row>7</xdr:row>
                    <xdr:rowOff>9525</xdr:rowOff>
                  </from>
                  <to>
                    <xdr:col>11</xdr:col>
                    <xdr:colOff>190500</xdr:colOff>
                    <xdr:row>8</xdr:row>
                    <xdr:rowOff>0</xdr:rowOff>
                  </to>
                </anchor>
              </controlPr>
            </control>
          </mc:Choice>
        </mc:AlternateContent>
        <mc:AlternateContent xmlns:mc="http://schemas.openxmlformats.org/markup-compatibility/2006">
          <mc:Choice Requires="x14">
            <control shapeId="315408" r:id="rId19" name="Button 16">
              <controlPr defaultSize="0" print="0" autoFill="0" autoPict="0" macro="[0]!Kopieren">
                <anchor moveWithCells="1" sizeWithCells="1">
                  <from>
                    <xdr:col>2</xdr:col>
                    <xdr:colOff>657225</xdr:colOff>
                    <xdr:row>5</xdr:row>
                    <xdr:rowOff>0</xdr:rowOff>
                  </from>
                  <to>
                    <xdr:col>5</xdr:col>
                    <xdr:colOff>0</xdr:colOff>
                    <xdr:row>6</xdr:row>
                    <xdr:rowOff>152400</xdr:rowOff>
                  </to>
                </anchor>
              </controlPr>
            </control>
          </mc:Choice>
        </mc:AlternateContent>
        <mc:AlternateContent xmlns:mc="http://schemas.openxmlformats.org/markup-compatibility/2006">
          <mc:Choice Requires="x14">
            <control shapeId="315409" r:id="rId20" name="Button 17">
              <controlPr defaultSize="0" print="0" autoFill="0" autoPict="0" macro="[0]!Sort_Naam">
                <anchor moveWithCells="1" sizeWithCells="1">
                  <from>
                    <xdr:col>2</xdr:col>
                    <xdr:colOff>0</xdr:colOff>
                    <xdr:row>7</xdr:row>
                    <xdr:rowOff>9525</xdr:rowOff>
                  </from>
                  <to>
                    <xdr:col>3</xdr:col>
                    <xdr:colOff>0</xdr:colOff>
                    <xdr:row>7</xdr:row>
                    <xdr:rowOff>190500</xdr:rowOff>
                  </to>
                </anchor>
              </controlPr>
            </control>
          </mc:Choice>
        </mc:AlternateContent>
        <mc:AlternateContent xmlns:mc="http://schemas.openxmlformats.org/markup-compatibility/2006">
          <mc:Choice Requires="x14">
            <control shapeId="315410" r:id="rId21" name="Button 18">
              <controlPr defaultSize="0" print="0" autoFill="0" autoPict="0" macro="[0]!Verberg_Ex_Aequo_2">
                <anchor moveWithCells="1" sizeWithCells="1">
                  <from>
                    <xdr:col>18</xdr:col>
                    <xdr:colOff>19050</xdr:colOff>
                    <xdr:row>7</xdr:row>
                    <xdr:rowOff>9525</xdr:rowOff>
                  </from>
                  <to>
                    <xdr:col>19</xdr:col>
                    <xdr:colOff>190500</xdr:colOff>
                    <xdr:row>8</xdr:row>
                    <xdr:rowOff>0</xdr:rowOff>
                  </to>
                </anchor>
              </controlPr>
            </control>
          </mc:Choice>
        </mc:AlternateContent>
        <mc:AlternateContent xmlns:mc="http://schemas.openxmlformats.org/markup-compatibility/2006">
          <mc:Choice Requires="x14">
            <control shapeId="315411" r:id="rId22" name="Button 19">
              <controlPr defaultSize="0" print="0" autoFill="0" autoPict="0" macro="[0]!Verberg_Ex_Aequo_3">
                <anchor moveWithCells="1" sizeWithCells="1">
                  <from>
                    <xdr:col>26</xdr:col>
                    <xdr:colOff>19050</xdr:colOff>
                    <xdr:row>7</xdr:row>
                    <xdr:rowOff>9525</xdr:rowOff>
                  </from>
                  <to>
                    <xdr:col>27</xdr:col>
                    <xdr:colOff>190500</xdr:colOff>
                    <xdr:row>8</xdr:row>
                    <xdr:rowOff>0</xdr:rowOff>
                  </to>
                </anchor>
              </controlPr>
            </control>
          </mc:Choice>
        </mc:AlternateContent>
        <mc:AlternateContent xmlns:mc="http://schemas.openxmlformats.org/markup-compatibility/2006">
          <mc:Choice Requires="x14">
            <control shapeId="315412" r:id="rId23" name="Button 20">
              <controlPr defaultSize="0" print="0" autoFill="0" autoPict="0" macro="[0]!Verberg_Ex_Aequo_4">
                <anchor moveWithCells="1" sizeWithCells="1">
                  <from>
                    <xdr:col>30</xdr:col>
                    <xdr:colOff>0</xdr:colOff>
                    <xdr:row>7</xdr:row>
                    <xdr:rowOff>9525</xdr:rowOff>
                  </from>
                  <to>
                    <xdr:col>35</xdr:col>
                    <xdr:colOff>190500</xdr:colOff>
                    <xdr:row>8</xdr:row>
                    <xdr:rowOff>0</xdr:rowOff>
                  </to>
                </anchor>
              </controlPr>
            </control>
          </mc:Choice>
        </mc:AlternateContent>
        <mc:AlternateContent xmlns:mc="http://schemas.openxmlformats.org/markup-compatibility/2006">
          <mc:Choice Requires="x14">
            <control shapeId="315413" r:id="rId24" name="Button 21">
              <controlPr defaultSize="0" print="0" autoFill="0" autoPict="0" macro="[0]!Verberg_Ex_Aequo_5">
                <anchor moveWithCells="1" sizeWithCells="1">
                  <from>
                    <xdr:col>38</xdr:col>
                    <xdr:colOff>0</xdr:colOff>
                    <xdr:row>7</xdr:row>
                    <xdr:rowOff>9525</xdr:rowOff>
                  </from>
                  <to>
                    <xdr:col>43</xdr:col>
                    <xdr:colOff>190500</xdr:colOff>
                    <xdr:row>8</xdr:row>
                    <xdr:rowOff>0</xdr:rowOff>
                  </to>
                </anchor>
              </controlPr>
            </control>
          </mc:Choice>
        </mc:AlternateContent>
        <mc:AlternateContent xmlns:mc="http://schemas.openxmlformats.org/markup-compatibility/2006">
          <mc:Choice Requires="x14">
            <control shapeId="315414" r:id="rId25" name="Button 22">
              <controlPr defaultSize="0" print="0" autoFill="0" autoPict="0" macro="[0]!Verberg_Ex_Aequo_6">
                <anchor moveWithCells="1" sizeWithCells="1">
                  <from>
                    <xdr:col>46</xdr:col>
                    <xdr:colOff>0</xdr:colOff>
                    <xdr:row>7</xdr:row>
                    <xdr:rowOff>9525</xdr:rowOff>
                  </from>
                  <to>
                    <xdr:col>51</xdr:col>
                    <xdr:colOff>190500</xdr:colOff>
                    <xdr:row>8</xdr:row>
                    <xdr:rowOff>0</xdr:rowOff>
                  </to>
                </anchor>
              </controlPr>
            </control>
          </mc:Choice>
        </mc:AlternateContent>
        <mc:AlternateContent xmlns:mc="http://schemas.openxmlformats.org/markup-compatibility/2006">
          <mc:Choice Requires="x14">
            <control shapeId="315415" r:id="rId26" name="Button 23">
              <controlPr defaultSize="0" print="0" autoFill="0" autoPict="0" macro="[0]!Sort_Pl_Punten_4">
                <anchor moveWithCells="1" sizeWithCells="1">
                  <from>
                    <xdr:col>30</xdr:col>
                    <xdr:colOff>0</xdr:colOff>
                    <xdr:row>7</xdr:row>
                    <xdr:rowOff>28575</xdr:rowOff>
                  </from>
                  <to>
                    <xdr:col>38</xdr:col>
                    <xdr:colOff>0</xdr:colOff>
                    <xdr:row>8</xdr:row>
                    <xdr:rowOff>0</xdr:rowOff>
                  </to>
                </anchor>
              </controlPr>
            </control>
          </mc:Choice>
        </mc:AlternateContent>
        <mc:AlternateContent xmlns:mc="http://schemas.openxmlformats.org/markup-compatibility/2006">
          <mc:Choice Requires="x14">
            <control shapeId="315416" r:id="rId27" name="Button 24">
              <controlPr defaultSize="0" print="0" autoFill="0" autoPict="0" macro="[0]!Sort_Pl_Punten_5">
                <anchor moveWithCells="1" sizeWithCells="1">
                  <from>
                    <xdr:col>38</xdr:col>
                    <xdr:colOff>0</xdr:colOff>
                    <xdr:row>7</xdr:row>
                    <xdr:rowOff>28575</xdr:rowOff>
                  </from>
                  <to>
                    <xdr:col>46</xdr:col>
                    <xdr:colOff>0</xdr:colOff>
                    <xdr:row>8</xdr:row>
                    <xdr:rowOff>0</xdr:rowOff>
                  </to>
                </anchor>
              </controlPr>
            </control>
          </mc:Choice>
        </mc:AlternateContent>
        <mc:AlternateContent xmlns:mc="http://schemas.openxmlformats.org/markup-compatibility/2006">
          <mc:Choice Requires="x14">
            <control shapeId="315417" r:id="rId28" name="Button 25">
              <controlPr defaultSize="0" print="0" autoFill="0" autoPict="0" macro="[0]!Sort_Pl_Punten_6">
                <anchor moveWithCells="1" sizeWithCells="1">
                  <from>
                    <xdr:col>46</xdr:col>
                    <xdr:colOff>0</xdr:colOff>
                    <xdr:row>7</xdr:row>
                    <xdr:rowOff>28575</xdr:rowOff>
                  </from>
                  <to>
                    <xdr:col>46</xdr:col>
                    <xdr:colOff>0</xdr:colOff>
                    <xdr:row>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7"/>
  <dimension ref="A1:K4"/>
  <sheetViews>
    <sheetView workbookViewId="0">
      <pane ySplit="4" topLeftCell="A5" activePane="bottomLeft" state="frozen"/>
      <selection activeCell="C5" sqref="C5:E5"/>
      <selection pane="bottomLeft" activeCell="C5" sqref="C5:E5"/>
    </sheetView>
  </sheetViews>
  <sheetFormatPr defaultRowHeight="12.75" x14ac:dyDescent="0.2"/>
  <cols>
    <col min="1" max="1" width="6.85546875" style="1" bestFit="1" customWidth="1"/>
    <col min="2" max="2" width="10" style="1" customWidth="1"/>
    <col min="3" max="3" width="28.140625" style="1" customWidth="1"/>
    <col min="4" max="4" width="26.7109375" style="1" customWidth="1"/>
    <col min="5" max="5" width="7.85546875" style="1" bestFit="1" customWidth="1"/>
    <col min="6" max="6" width="4.140625" style="1" bestFit="1" customWidth="1"/>
    <col min="7" max="7" width="23.28515625" style="1" customWidth="1"/>
    <col min="8" max="8" width="8.5703125" style="1" customWidth="1"/>
    <col min="9" max="9" width="7.85546875" style="19" customWidth="1"/>
    <col min="10" max="10" width="7.5703125" style="1" customWidth="1"/>
    <col min="11" max="11" width="13.42578125" style="1" customWidth="1"/>
  </cols>
  <sheetData>
    <row r="1" spans="1:11" x14ac:dyDescent="0.2">
      <c r="A1" s="135" t="s">
        <v>44</v>
      </c>
      <c r="B1" s="136"/>
      <c r="C1" s="136"/>
      <c r="D1" s="136"/>
      <c r="E1" s="136"/>
      <c r="F1" s="136"/>
      <c r="G1" s="137"/>
      <c r="H1" s="116"/>
      <c r="I1" s="118"/>
      <c r="J1" s="20"/>
      <c r="K1" s="20"/>
    </row>
    <row r="2" spans="1:11" hidden="1" x14ac:dyDescent="0.2">
      <c r="A2" s="12"/>
      <c r="B2" s="12"/>
      <c r="C2" s="12"/>
      <c r="D2" s="12"/>
      <c r="E2" s="12"/>
      <c r="F2" s="12"/>
      <c r="G2" s="6" t="b">
        <v>0</v>
      </c>
      <c r="H2" s="6" t="b">
        <v>0</v>
      </c>
      <c r="I2" s="17"/>
      <c r="J2" s="12"/>
      <c r="K2" s="12"/>
    </row>
    <row r="3" spans="1:11" ht="25.5" customHeight="1" x14ac:dyDescent="0.2">
      <c r="A3" s="7" t="s">
        <v>9</v>
      </c>
      <c r="B3" s="171" t="str">
        <f>Instellingen!B3</f>
        <v>Regio</v>
      </c>
      <c r="C3" s="172"/>
      <c r="D3" s="21"/>
      <c r="E3" s="173" t="s">
        <v>48</v>
      </c>
      <c r="F3" s="173"/>
      <c r="G3" s="14"/>
      <c r="H3" s="174" t="s">
        <v>49</v>
      </c>
      <c r="I3" s="175"/>
      <c r="J3" s="22"/>
      <c r="K3" s="16"/>
    </row>
    <row r="4" spans="1:11" ht="25.5" x14ac:dyDescent="0.2">
      <c r="A4" s="3" t="s">
        <v>21</v>
      </c>
      <c r="B4" s="3" t="s">
        <v>7</v>
      </c>
      <c r="C4" s="3" t="s">
        <v>0</v>
      </c>
      <c r="D4" s="3" t="s">
        <v>1</v>
      </c>
      <c r="E4" s="3" t="s">
        <v>22</v>
      </c>
      <c r="F4" s="3" t="s">
        <v>24</v>
      </c>
      <c r="G4" s="3" t="s">
        <v>25</v>
      </c>
      <c r="H4" s="15" t="s">
        <v>45</v>
      </c>
      <c r="I4" s="18" t="s">
        <v>46</v>
      </c>
      <c r="J4" s="8" t="s">
        <v>47</v>
      </c>
      <c r="K4" s="3" t="s">
        <v>26</v>
      </c>
    </row>
  </sheetData>
  <mergeCells count="5">
    <mergeCell ref="B3:C3"/>
    <mergeCell ref="E3:F3"/>
    <mergeCell ref="H3:I3"/>
    <mergeCell ref="A1:G1"/>
    <mergeCell ref="H1:I1"/>
  </mergeCells>
  <phoneticPr fontId="0" type="noConversion"/>
  <dataValidations count="1">
    <dataValidation type="whole" operator="lessThan" allowBlank="1" showInputMessage="1" showErrorMessage="1" sqref="J3">
      <formula1>99</formula1>
    </dataValidation>
  </dataValidations>
  <printOptions gridLines="1"/>
  <pageMargins left="0.19685039370078741" right="0.19685039370078741"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7" r:id="rId4" name="Button 1">
              <controlPr defaultSize="0" print="0" autoFill="0" autoPict="0" macro="[0]!Kampioenen">
                <anchor moveWithCells="1" sizeWithCells="1">
                  <from>
                    <xdr:col>3</xdr:col>
                    <xdr:colOff>9525</xdr:colOff>
                    <xdr:row>2</xdr:row>
                    <xdr:rowOff>0</xdr:rowOff>
                  </from>
                  <to>
                    <xdr:col>3</xdr:col>
                    <xdr:colOff>1771650</xdr:colOff>
                    <xdr:row>2</xdr:row>
                    <xdr:rowOff>314325</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6</xdr:col>
                    <xdr:colOff>9525</xdr:colOff>
                    <xdr:row>2</xdr:row>
                    <xdr:rowOff>9525</xdr:rowOff>
                  </from>
                  <to>
                    <xdr:col>6</xdr:col>
                    <xdr:colOff>847725</xdr:colOff>
                    <xdr:row>2</xdr:row>
                    <xdr:rowOff>314325</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6</xdr:col>
                    <xdr:colOff>847725</xdr:colOff>
                    <xdr:row>2</xdr:row>
                    <xdr:rowOff>9525</xdr:rowOff>
                  </from>
                  <to>
                    <xdr:col>6</xdr:col>
                    <xdr:colOff>1543050</xdr:colOff>
                    <xdr:row>2</xdr:row>
                    <xdr:rowOff>314325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0"/>
  <dimension ref="A1:N46"/>
  <sheetViews>
    <sheetView workbookViewId="0">
      <pane ySplit="8" topLeftCell="A9" activePane="bottomLeft" state="frozen"/>
      <selection activeCell="C5" sqref="C5:E5"/>
      <selection pane="bottomLeft" activeCell="A11" sqref="A11:A14"/>
    </sheetView>
  </sheetViews>
  <sheetFormatPr defaultRowHeight="12.75" x14ac:dyDescent="0.2"/>
  <cols>
    <col min="1" max="1" width="5.7109375" style="6" customWidth="1"/>
    <col min="2" max="2" width="10.7109375" style="6" hidden="1" customWidth="1"/>
    <col min="3" max="3" width="27.7109375" style="6" customWidth="1"/>
    <col min="4" max="4" width="19.7109375" style="6" customWidth="1"/>
    <col min="5" max="5" width="6.7109375" style="6" customWidth="1"/>
    <col min="6" max="6" width="4.7109375" style="6" customWidth="1"/>
    <col min="7" max="7" width="19.7109375" style="6" customWidth="1"/>
    <col min="8" max="8" width="4.7109375" style="6" customWidth="1"/>
    <col min="9" max="10" width="4.7109375" style="6" hidden="1" customWidth="1"/>
    <col min="11" max="12" width="4.7109375" style="6" customWidth="1"/>
    <col min="13" max="13" width="5.7109375" style="6" customWidth="1"/>
    <col min="14" max="14" width="4.7109375" style="6" hidden="1" customWidth="1"/>
    <col min="15" max="15" width="4" customWidth="1"/>
  </cols>
  <sheetData>
    <row r="1" spans="1:14" s="40" customFormat="1" x14ac:dyDescent="0.2">
      <c r="A1" s="135" t="s">
        <v>92</v>
      </c>
      <c r="B1" s="136"/>
      <c r="C1" s="136"/>
      <c r="D1" s="136"/>
      <c r="E1" s="136"/>
      <c r="F1" s="136"/>
      <c r="G1" s="136"/>
      <c r="H1" s="136"/>
      <c r="I1" s="136"/>
      <c r="J1" s="136"/>
      <c r="K1" s="136"/>
      <c r="L1" s="136"/>
      <c r="M1" s="46"/>
      <c r="N1" s="50"/>
    </row>
    <row r="2" spans="1:14" s="40" customFormat="1" ht="12.75" hidden="1" customHeight="1" x14ac:dyDescent="0.2">
      <c r="A2" s="56"/>
      <c r="B2" s="57"/>
      <c r="C2" s="57">
        <v>5</v>
      </c>
      <c r="D2" s="10">
        <f>FLOOR((C2+3)/4,1)</f>
        <v>2</v>
      </c>
      <c r="E2" s="57"/>
      <c r="F2" s="57"/>
      <c r="G2" s="57"/>
      <c r="H2" s="57">
        <v>192</v>
      </c>
      <c r="I2" s="51">
        <v>190</v>
      </c>
      <c r="J2" s="51">
        <f>H2+I2</f>
        <v>382</v>
      </c>
      <c r="K2" s="51"/>
      <c r="L2" s="51"/>
      <c r="M2" s="51"/>
      <c r="N2" s="52"/>
    </row>
    <row r="3" spans="1:14" s="40" customFormat="1" x14ac:dyDescent="0.2">
      <c r="A3" s="44" t="s">
        <v>9</v>
      </c>
      <c r="B3" s="45"/>
      <c r="C3" s="138" t="str">
        <f>Instellingen!B3</f>
        <v>Regio</v>
      </c>
      <c r="D3" s="140"/>
      <c r="E3" s="116" t="s">
        <v>88</v>
      </c>
      <c r="F3" s="117"/>
      <c r="G3" s="118"/>
      <c r="H3" s="141">
        <v>3</v>
      </c>
      <c r="I3" s="142"/>
      <c r="J3" s="142"/>
      <c r="K3" s="142"/>
      <c r="L3" s="142"/>
      <c r="M3" s="142"/>
      <c r="N3" s="143"/>
    </row>
    <row r="4" spans="1:14" s="40" customFormat="1" hidden="1" x14ac:dyDescent="0.2">
      <c r="A4" s="42"/>
      <c r="B4" s="43"/>
      <c r="C4" s="47"/>
      <c r="D4" s="48"/>
      <c r="E4" s="48"/>
      <c r="F4" s="49"/>
      <c r="G4" s="59"/>
      <c r="H4" s="60"/>
      <c r="I4" s="60"/>
      <c r="J4" s="60"/>
      <c r="K4" s="60"/>
      <c r="L4" s="60"/>
      <c r="M4" s="65"/>
      <c r="N4" s="58"/>
    </row>
    <row r="5" spans="1:14" s="40" customFormat="1" hidden="1" x14ac:dyDescent="0.2">
      <c r="A5" s="61"/>
      <c r="B5" s="62"/>
      <c r="C5" s="53"/>
      <c r="D5" s="54"/>
      <c r="E5" s="54"/>
      <c r="F5" s="55"/>
      <c r="G5" s="61"/>
      <c r="H5" s="63"/>
      <c r="I5" s="63"/>
      <c r="J5" s="63"/>
      <c r="K5" s="63"/>
      <c r="L5" s="63"/>
      <c r="M5" s="65"/>
      <c r="N5" s="58"/>
    </row>
    <row r="6" spans="1:14" s="40" customFormat="1" ht="12.75" customHeight="1" x14ac:dyDescent="0.2">
      <c r="A6" s="176" t="s">
        <v>466</v>
      </c>
      <c r="B6" s="177"/>
      <c r="C6" s="177"/>
      <c r="D6" s="177"/>
      <c r="E6" s="177"/>
      <c r="F6" s="177"/>
      <c r="G6" s="177"/>
      <c r="H6" s="177"/>
      <c r="I6" s="177"/>
      <c r="J6" s="177"/>
      <c r="K6" s="177"/>
      <c r="L6" s="177"/>
      <c r="M6" s="177"/>
      <c r="N6" s="178"/>
    </row>
    <row r="7" spans="1:14" s="40" customFormat="1" ht="12.75" customHeight="1" x14ac:dyDescent="0.2">
      <c r="A7" s="179"/>
      <c r="B7" s="180"/>
      <c r="C7" s="180"/>
      <c r="D7" s="180"/>
      <c r="E7" s="180"/>
      <c r="F7" s="180"/>
      <c r="G7" s="180"/>
      <c r="H7" s="180"/>
      <c r="I7" s="180"/>
      <c r="J7" s="180"/>
      <c r="K7" s="180"/>
      <c r="L7" s="180"/>
      <c r="M7" s="180"/>
      <c r="N7" s="181"/>
    </row>
    <row r="8" spans="1:14" ht="25.5" customHeight="1" x14ac:dyDescent="0.2">
      <c r="A8" s="2" t="s">
        <v>19</v>
      </c>
      <c r="B8" s="2" t="s">
        <v>7</v>
      </c>
      <c r="C8" s="2" t="s">
        <v>0</v>
      </c>
      <c r="D8" s="2" t="s">
        <v>1</v>
      </c>
      <c r="E8" s="2" t="s">
        <v>90</v>
      </c>
      <c r="F8" s="2" t="s">
        <v>2</v>
      </c>
      <c r="G8" s="2" t="s">
        <v>3</v>
      </c>
      <c r="H8" s="8" t="s">
        <v>38</v>
      </c>
      <c r="I8" s="8" t="s">
        <v>36</v>
      </c>
      <c r="J8" s="8" t="s">
        <v>37</v>
      </c>
      <c r="K8" s="8" t="s">
        <v>73</v>
      </c>
      <c r="L8" s="8" t="s">
        <v>74</v>
      </c>
      <c r="M8" s="2" t="s">
        <v>89</v>
      </c>
      <c r="N8" s="64" t="s">
        <v>6</v>
      </c>
    </row>
    <row r="10" spans="1:14" x14ac:dyDescent="0.2">
      <c r="C10" s="111"/>
    </row>
    <row r="11" spans="1:14" x14ac:dyDescent="0.2">
      <c r="B11" s="6" t="s">
        <v>379</v>
      </c>
    </row>
    <row r="12" spans="1:14" x14ac:dyDescent="0.2">
      <c r="B12" s="6" t="s">
        <v>178</v>
      </c>
    </row>
    <row r="13" spans="1:14" x14ac:dyDescent="0.2">
      <c r="B13" s="6" t="s">
        <v>382</v>
      </c>
    </row>
    <row r="14" spans="1:14" x14ac:dyDescent="0.2">
      <c r="B14" s="6" t="s">
        <v>171</v>
      </c>
      <c r="N14" s="6" t="s">
        <v>449</v>
      </c>
    </row>
    <row r="15" spans="1:14" x14ac:dyDescent="0.2">
      <c r="B15" s="6" t="s">
        <v>176</v>
      </c>
      <c r="N15" s="6" t="s">
        <v>450</v>
      </c>
    </row>
    <row r="18" spans="2:14" x14ac:dyDescent="0.2">
      <c r="B18" s="6" t="s">
        <v>263</v>
      </c>
      <c r="N18" s="6" t="s">
        <v>451</v>
      </c>
    </row>
    <row r="19" spans="2:14" x14ac:dyDescent="0.2">
      <c r="B19" s="6" t="s">
        <v>274</v>
      </c>
      <c r="N19" s="6" t="s">
        <v>450</v>
      </c>
    </row>
    <row r="20" spans="2:14" x14ac:dyDescent="0.2">
      <c r="B20" s="6" t="s">
        <v>272</v>
      </c>
    </row>
    <row r="23" spans="2:14" x14ac:dyDescent="0.2">
      <c r="B23" s="6" t="s">
        <v>398</v>
      </c>
    </row>
    <row r="24" spans="2:14" x14ac:dyDescent="0.2">
      <c r="B24" s="6" t="s">
        <v>222</v>
      </c>
    </row>
    <row r="25" spans="2:14" x14ac:dyDescent="0.2">
      <c r="B25" s="6" t="s">
        <v>400</v>
      </c>
    </row>
    <row r="26" spans="2:14" x14ac:dyDescent="0.2">
      <c r="B26" s="6" t="s">
        <v>226</v>
      </c>
      <c r="N26" s="6" t="s">
        <v>451</v>
      </c>
    </row>
    <row r="29" spans="2:14" x14ac:dyDescent="0.2">
      <c r="B29" s="6" t="s">
        <v>262</v>
      </c>
    </row>
    <row r="30" spans="2:14" x14ac:dyDescent="0.2">
      <c r="B30" s="6" t="s">
        <v>406</v>
      </c>
      <c r="N30" s="6" t="s">
        <v>450</v>
      </c>
    </row>
    <row r="33" spans="2:14" x14ac:dyDescent="0.2">
      <c r="B33" s="6" t="s">
        <v>206</v>
      </c>
      <c r="N33" s="6" t="s">
        <v>451</v>
      </c>
    </row>
    <row r="34" spans="2:14" x14ac:dyDescent="0.2">
      <c r="B34" s="6" t="s">
        <v>407</v>
      </c>
    </row>
    <row r="37" spans="2:14" x14ac:dyDescent="0.2">
      <c r="B37" s="6" t="s">
        <v>156</v>
      </c>
      <c r="N37" s="6" t="s">
        <v>451</v>
      </c>
    </row>
    <row r="38" spans="2:14" x14ac:dyDescent="0.2">
      <c r="B38" s="6" t="s">
        <v>158</v>
      </c>
      <c r="N38" s="6" t="s">
        <v>450</v>
      </c>
    </row>
    <row r="41" spans="2:14" x14ac:dyDescent="0.2">
      <c r="B41" s="6" t="s">
        <v>139</v>
      </c>
      <c r="N41" s="6" t="s">
        <v>450</v>
      </c>
    </row>
    <row r="42" spans="2:14" x14ac:dyDescent="0.2">
      <c r="B42" s="6" t="s">
        <v>133</v>
      </c>
      <c r="N42" s="6" t="s">
        <v>451</v>
      </c>
    </row>
    <row r="45" spans="2:14" x14ac:dyDescent="0.2">
      <c r="B45" s="6" t="s">
        <v>429</v>
      </c>
    </row>
    <row r="46" spans="2:14" x14ac:dyDescent="0.2">
      <c r="B46" s="6" t="s">
        <v>431</v>
      </c>
    </row>
  </sheetData>
  <sheetProtection sheet="1" objects="1" scenarios="1"/>
  <sortState ref="A45:XFD47">
    <sortCondition ref="A45"/>
  </sortState>
  <mergeCells count="5">
    <mergeCell ref="A1:L1"/>
    <mergeCell ref="A6:N7"/>
    <mergeCell ref="H3:N3"/>
    <mergeCell ref="C3:D3"/>
    <mergeCell ref="E3:G3"/>
  </mergeCells>
  <phoneticPr fontId="0" type="noConversion"/>
  <dataValidations count="3">
    <dataValidation operator="lessThan" allowBlank="1" showInputMessage="1" showErrorMessage="1" error="De waarde is maximaal 500" sqref="H8:I8"/>
    <dataValidation type="whole" allowBlank="1" showInputMessage="1" showErrorMessage="1" error="Het minimum is 1 en het maximum is 6" prompt="Hier wordt bedoeld van welke wedstrijd of proef de winnaars moeten worden opgebouwd voor onder andere de prijsuitreiking." sqref="H3:N3">
      <formula1>1</formula1>
      <formula2>6</formula2>
    </dataValidation>
    <dataValidation type="whole" operator="lessThan" allowBlank="1" showInputMessage="1" showErrorMessage="1" error="De waarde is maximaal 500" sqref="H9:I52234">
      <formula1>500</formula1>
    </dataValidation>
  </dataValidations>
  <printOptions gridLines="1"/>
  <pageMargins left="0.19685039370078741" right="0" top="0.98425196850393704" bottom="0.98425196850393704"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Button 1">
              <controlPr defaultSize="0" print="0" autoFill="0" autoPict="0" macro="[0]!Winnaars">
                <anchor moveWithCells="1" sizeWithCells="1">
                  <from>
                    <xdr:col>0</xdr:col>
                    <xdr:colOff>19050</xdr:colOff>
                    <xdr:row>3</xdr:row>
                    <xdr:rowOff>0</xdr:rowOff>
                  </from>
                  <to>
                    <xdr:col>2</xdr:col>
                    <xdr:colOff>1114425</xdr:colOff>
                    <xdr:row>6</xdr:row>
                    <xdr:rowOff>123825</xdr:rowOff>
                  </to>
                </anchor>
              </controlPr>
            </control>
          </mc:Choice>
        </mc:AlternateContent>
        <mc:AlternateContent xmlns:mc="http://schemas.openxmlformats.org/markup-compatibility/2006">
          <mc:Choice Requires="x14">
            <control shapeId="130061" r:id="rId5" name="Button 13">
              <controlPr defaultSize="0" print="0" autoFill="0" autoPict="0" macro="[0]!Sort_Plaatsing">
                <anchor moveWithCells="1" sizeWithCells="1">
                  <from>
                    <xdr:col>0</xdr:col>
                    <xdr:colOff>0</xdr:colOff>
                    <xdr:row>7</xdr:row>
                    <xdr:rowOff>28575</xdr:rowOff>
                  </from>
                  <to>
                    <xdr:col>1</xdr:col>
                    <xdr:colOff>0</xdr:colOff>
                    <xdr:row>8</xdr:row>
                    <xdr:rowOff>0</xdr:rowOff>
                  </to>
                </anchor>
              </controlPr>
            </control>
          </mc:Choice>
        </mc:AlternateContent>
        <mc:AlternateContent xmlns:mc="http://schemas.openxmlformats.org/markup-compatibility/2006">
          <mc:Choice Requires="x14">
            <control shapeId="130073" r:id="rId6" name="Button 25">
              <controlPr defaultSize="0" print="0" autoFill="0" autoPict="0" macro="[0]!Importeren_Gegevens">
                <anchor moveWithCells="1" sizeWithCells="1">
                  <from>
                    <xdr:col>3</xdr:col>
                    <xdr:colOff>809625</xdr:colOff>
                    <xdr:row>5</xdr:row>
                    <xdr:rowOff>19050</xdr:rowOff>
                  </from>
                  <to>
                    <xdr:col>6</xdr:col>
                    <xdr:colOff>209550</xdr:colOff>
                    <xdr:row>6</xdr:row>
                    <xdr:rowOff>142875</xdr:rowOff>
                  </to>
                </anchor>
              </controlPr>
            </control>
          </mc:Choice>
        </mc:AlternateContent>
        <mc:AlternateContent xmlns:mc="http://schemas.openxmlformats.org/markup-compatibility/2006">
          <mc:Choice Requires="x14">
            <control shapeId="130074" r:id="rId7" name="Button 26">
              <controlPr defaultSize="0" print="0" autoFill="0" autoPict="0" macro="[0]!Import_Verwerken">
                <anchor moveWithCells="1" sizeWithCells="1">
                  <from>
                    <xdr:col>6</xdr:col>
                    <xdr:colOff>238125</xdr:colOff>
                    <xdr:row>5</xdr:row>
                    <xdr:rowOff>9525</xdr:rowOff>
                  </from>
                  <to>
                    <xdr:col>10</xdr:col>
                    <xdr:colOff>85725</xdr:colOff>
                    <xdr:row>6</xdr:row>
                    <xdr:rowOff>133350</xdr:rowOff>
                  </to>
                </anchor>
              </controlPr>
            </control>
          </mc:Choice>
        </mc:AlternateContent>
        <mc:AlternateContent xmlns:mc="http://schemas.openxmlformats.org/markup-compatibility/2006">
          <mc:Choice Requires="x14">
            <control shapeId="130075" r:id="rId8" name="Button 27">
              <controlPr defaultSize="0" print="0" autoFill="0" autoPict="0" macro="[0]!Dubbele_Combinaties">
                <anchor moveWithCells="1" sizeWithCells="1">
                  <from>
                    <xdr:col>2</xdr:col>
                    <xdr:colOff>1143000</xdr:colOff>
                    <xdr:row>5</xdr:row>
                    <xdr:rowOff>9525</xdr:rowOff>
                  </from>
                  <to>
                    <xdr:col>3</xdr:col>
                    <xdr:colOff>771525</xdr:colOff>
                    <xdr:row>6</xdr:row>
                    <xdr:rowOff>133350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pageSetUpPr fitToPage="1"/>
  </sheetPr>
  <dimension ref="A1:C41"/>
  <sheetViews>
    <sheetView zoomScale="90" workbookViewId="0">
      <pane ySplit="2" topLeftCell="A4" activePane="bottomLeft" state="frozen"/>
      <selection activeCell="C5" sqref="C5:E5"/>
      <selection pane="bottomLeft" activeCell="C38" sqref="C38"/>
    </sheetView>
  </sheetViews>
  <sheetFormatPr defaultRowHeight="12.75" x14ac:dyDescent="0.2"/>
  <cols>
    <col min="1" max="1" width="39.140625" style="4" bestFit="1" customWidth="1"/>
    <col min="2" max="2" width="37.140625" style="1" customWidth="1"/>
    <col min="3" max="3" width="46.5703125" bestFit="1" customWidth="1"/>
  </cols>
  <sheetData>
    <row r="1" spans="1:3" x14ac:dyDescent="0.2">
      <c r="A1" s="29"/>
      <c r="B1" s="24" t="s">
        <v>65</v>
      </c>
      <c r="C1" s="24" t="s">
        <v>26</v>
      </c>
    </row>
    <row r="2" spans="1:3" x14ac:dyDescent="0.2">
      <c r="A2" s="25" t="s">
        <v>54</v>
      </c>
      <c r="B2" s="3"/>
      <c r="C2" s="3"/>
    </row>
    <row r="3" spans="1:3" s="31" customFormat="1" x14ac:dyDescent="0.2">
      <c r="A3" s="32" t="s">
        <v>68</v>
      </c>
      <c r="B3" s="33" t="s">
        <v>91</v>
      </c>
      <c r="C3" s="30"/>
    </row>
    <row r="4" spans="1:3" x14ac:dyDescent="0.2">
      <c r="A4" s="26" t="s">
        <v>55</v>
      </c>
      <c r="B4" s="27">
        <v>1</v>
      </c>
      <c r="C4" s="28" t="s">
        <v>53</v>
      </c>
    </row>
    <row r="5" spans="1:3" x14ac:dyDescent="0.2">
      <c r="A5" s="26" t="s">
        <v>12</v>
      </c>
      <c r="B5" s="27">
        <v>99</v>
      </c>
      <c r="C5" s="28"/>
    </row>
    <row r="6" spans="1:3" x14ac:dyDescent="0.2">
      <c r="A6" s="26" t="s">
        <v>56</v>
      </c>
      <c r="B6" s="27">
        <v>3</v>
      </c>
      <c r="C6" s="28"/>
    </row>
    <row r="7" spans="1:3" x14ac:dyDescent="0.2">
      <c r="A7" s="26" t="s">
        <v>72</v>
      </c>
      <c r="B7" s="27">
        <v>1</v>
      </c>
      <c r="C7" s="28"/>
    </row>
    <row r="8" spans="1:3" x14ac:dyDescent="0.2">
      <c r="A8" s="30" t="s">
        <v>42</v>
      </c>
      <c r="B8" s="27">
        <v>1</v>
      </c>
      <c r="C8" s="28"/>
    </row>
    <row r="9" spans="1:3" x14ac:dyDescent="0.2">
      <c r="A9" s="30" t="s">
        <v>75</v>
      </c>
      <c r="B9" s="27">
        <v>1</v>
      </c>
      <c r="C9" s="28" t="s">
        <v>76</v>
      </c>
    </row>
    <row r="10" spans="1:3" x14ac:dyDescent="0.2">
      <c r="A10" s="88" t="s">
        <v>93</v>
      </c>
      <c r="B10" s="27">
        <v>90</v>
      </c>
      <c r="C10" s="28" t="s">
        <v>94</v>
      </c>
    </row>
    <row r="11" spans="1:3" x14ac:dyDescent="0.2">
      <c r="A11" s="89" t="s">
        <v>112</v>
      </c>
      <c r="B11" s="27" t="s">
        <v>113</v>
      </c>
      <c r="C11" s="28"/>
    </row>
    <row r="12" spans="1:3" hidden="1" x14ac:dyDescent="0.2">
      <c r="A12" s="30"/>
      <c r="B12" s="27"/>
      <c r="C12" s="28"/>
    </row>
    <row r="13" spans="1:3" x14ac:dyDescent="0.2">
      <c r="A13" s="30" t="s">
        <v>99</v>
      </c>
      <c r="B13" s="27"/>
      <c r="C13" s="87" t="s">
        <v>100</v>
      </c>
    </row>
    <row r="14" spans="1:3" hidden="1" x14ac:dyDescent="0.2">
      <c r="A14" s="30" t="s">
        <v>106</v>
      </c>
      <c r="B14" s="27" t="s">
        <v>108</v>
      </c>
      <c r="C14" s="28"/>
    </row>
    <row r="15" spans="1:3" hidden="1" x14ac:dyDescent="0.2">
      <c r="A15" s="30" t="s">
        <v>104</v>
      </c>
      <c r="B15" s="27" t="s">
        <v>108</v>
      </c>
      <c r="C15" s="28"/>
    </row>
    <row r="16" spans="1:3" hidden="1" x14ac:dyDescent="0.2">
      <c r="A16" s="30"/>
      <c r="B16" s="26"/>
      <c r="C16" s="28"/>
    </row>
    <row r="17" spans="1:3" x14ac:dyDescent="0.2">
      <c r="A17" s="30" t="s">
        <v>107</v>
      </c>
      <c r="B17" s="27" t="s">
        <v>108</v>
      </c>
      <c r="C17" s="28"/>
    </row>
    <row r="18" spans="1:3" x14ac:dyDescent="0.2">
      <c r="A18" s="30" t="s">
        <v>105</v>
      </c>
      <c r="B18" s="27" t="s">
        <v>108</v>
      </c>
      <c r="C18" s="28"/>
    </row>
    <row r="19" spans="1:3" x14ac:dyDescent="0.2">
      <c r="B19" s="4"/>
    </row>
    <row r="20" spans="1:3" hidden="1" x14ac:dyDescent="0.2">
      <c r="B20" s="4"/>
    </row>
    <row r="21" spans="1:3" hidden="1" x14ac:dyDescent="0.2">
      <c r="B21" s="4"/>
    </row>
    <row r="22" spans="1:3" hidden="1" x14ac:dyDescent="0.2">
      <c r="B22" s="4"/>
    </row>
    <row r="23" spans="1:3" ht="38.25" x14ac:dyDescent="0.2">
      <c r="A23" s="24" t="s">
        <v>95</v>
      </c>
      <c r="B23" s="3"/>
      <c r="C23" s="8" t="s">
        <v>63</v>
      </c>
    </row>
    <row r="24" spans="1:3" hidden="1" x14ac:dyDescent="0.2">
      <c r="A24" s="26" t="s">
        <v>57</v>
      </c>
      <c r="B24" s="26">
        <v>1</v>
      </c>
      <c r="C24" s="28" t="s">
        <v>64</v>
      </c>
    </row>
    <row r="25" spans="1:3" x14ac:dyDescent="0.2">
      <c r="A25" s="26" t="s">
        <v>77</v>
      </c>
      <c r="B25" s="27">
        <v>2</v>
      </c>
      <c r="C25" s="28"/>
    </row>
    <row r="26" spans="1:3" x14ac:dyDescent="0.2">
      <c r="A26" s="26" t="s">
        <v>78</v>
      </c>
      <c r="B26" s="27">
        <v>3</v>
      </c>
      <c r="C26" s="28"/>
    </row>
    <row r="27" spans="1:3" x14ac:dyDescent="0.2">
      <c r="A27" s="26" t="s">
        <v>58</v>
      </c>
      <c r="B27" s="27">
        <v>4</v>
      </c>
      <c r="C27" s="28"/>
    </row>
    <row r="28" spans="1:3" x14ac:dyDescent="0.2">
      <c r="A28" s="26" t="s">
        <v>59</v>
      </c>
      <c r="B28" s="27">
        <v>5</v>
      </c>
      <c r="C28" s="28"/>
    </row>
    <row r="29" spans="1:3" x14ac:dyDescent="0.2">
      <c r="A29" s="26" t="s">
        <v>60</v>
      </c>
      <c r="B29" s="27">
        <v>6</v>
      </c>
      <c r="C29" s="28"/>
    </row>
    <row r="30" spans="1:3" x14ac:dyDescent="0.2">
      <c r="A30" s="26" t="s">
        <v>61</v>
      </c>
      <c r="B30" s="27">
        <v>7</v>
      </c>
      <c r="C30" s="28"/>
    </row>
    <row r="31" spans="1:3" x14ac:dyDescent="0.2">
      <c r="A31" s="26" t="s">
        <v>62</v>
      </c>
      <c r="B31" s="27"/>
      <c r="C31" s="28"/>
    </row>
    <row r="32" spans="1:3" x14ac:dyDescent="0.2">
      <c r="A32" s="26" t="s">
        <v>66</v>
      </c>
      <c r="B32" s="27"/>
      <c r="C32" s="28"/>
    </row>
    <row r="33" spans="1:3" x14ac:dyDescent="0.2">
      <c r="A33" s="26" t="s">
        <v>67</v>
      </c>
      <c r="B33" s="27"/>
      <c r="C33" s="28"/>
    </row>
    <row r="34" spans="1:3" x14ac:dyDescent="0.2">
      <c r="B34" s="4"/>
      <c r="C34" s="4"/>
    </row>
    <row r="35" spans="1:3" x14ac:dyDescent="0.2">
      <c r="A35" s="24" t="s">
        <v>79</v>
      </c>
      <c r="B35" s="24" t="s">
        <v>80</v>
      </c>
      <c r="C35" s="24" t="s">
        <v>81</v>
      </c>
    </row>
    <row r="36" spans="1:3" x14ac:dyDescent="0.2">
      <c r="A36" s="26" t="s">
        <v>82</v>
      </c>
      <c r="B36" s="92" t="s">
        <v>115</v>
      </c>
      <c r="C36" s="110" t="s">
        <v>116</v>
      </c>
    </row>
    <row r="37" spans="1:3" x14ac:dyDescent="0.2">
      <c r="A37" s="26" t="s">
        <v>83</v>
      </c>
      <c r="B37" s="92" t="s">
        <v>117</v>
      </c>
      <c r="C37" s="110" t="s">
        <v>118</v>
      </c>
    </row>
    <row r="38" spans="1:3" x14ac:dyDescent="0.2">
      <c r="A38" s="30" t="s">
        <v>84</v>
      </c>
      <c r="B38" s="92" t="s">
        <v>119</v>
      </c>
      <c r="C38" s="110" t="s">
        <v>120</v>
      </c>
    </row>
    <row r="39" spans="1:3" x14ac:dyDescent="0.2">
      <c r="A39" s="30" t="s">
        <v>85</v>
      </c>
      <c r="B39" s="92"/>
      <c r="C39" s="41" t="s">
        <v>97</v>
      </c>
    </row>
    <row r="40" spans="1:3" x14ac:dyDescent="0.2">
      <c r="A40" s="30" t="s">
        <v>86</v>
      </c>
      <c r="B40" s="92"/>
      <c r="C40" s="41" t="s">
        <v>97</v>
      </c>
    </row>
    <row r="41" spans="1:3" x14ac:dyDescent="0.2">
      <c r="A41" s="30" t="s">
        <v>87</v>
      </c>
      <c r="B41" s="92"/>
      <c r="C41" s="41" t="s">
        <v>97</v>
      </c>
    </row>
  </sheetData>
  <sheetProtection password="C736" sheet="1" objects="1" scenarios="1"/>
  <phoneticPr fontId="0" type="noConversion"/>
  <dataValidations count="13">
    <dataValidation type="whole" allowBlank="1" showInputMessage="1" showErrorMessage="1" sqref="B16">
      <formula1>1</formula1>
      <formula2>2</formula2>
    </dataValidation>
    <dataValidation type="whole" showInputMessage="1" showErrorMessage="1" error="Er moet een waarde ingevoerd worden tussen 1 t/m 6." sqref="B6">
      <formula1>1</formula1>
      <formula2>6</formula2>
    </dataValidation>
    <dataValidation type="whole" allowBlank="1" showInputMessage="1" showErrorMessage="1" sqref="B19:B21">
      <formula1>2</formula1>
      <formula2>3</formula2>
    </dataValidation>
    <dataValidation type="whole" showInputMessage="1" showErrorMessage="1" error="Er moet een waarde ingevoerd worden." sqref="B5">
      <formula1>1</formula1>
      <formula2>999</formula2>
    </dataValidation>
    <dataValidation type="whole" showInputMessage="1" showErrorMessage="1" error="Er moet een waarde ingevoerd worden." sqref="B8 B4">
      <formula1>1</formula1>
      <formula2>2</formula2>
    </dataValidation>
    <dataValidation type="whole" showInputMessage="1" showErrorMessage="1" error="De waarde kan zijn 0 of 1." sqref="B7">
      <formula1>0</formula1>
      <formula2>2</formula2>
    </dataValidation>
    <dataValidation type="textLength" showInputMessage="1" showErrorMessage="1" error="Er moet een tekst worden ingevoerd." sqref="B3">
      <formula1>1</formula1>
      <formula2>60</formula2>
    </dataValidation>
    <dataValidation type="whole" allowBlank="1" showInputMessage="1" showErrorMessage="1" sqref="B9">
      <formula1>0</formula1>
      <formula2>1</formula2>
    </dataValidation>
    <dataValidation type="whole" allowBlank="1" showInputMessage="1" showErrorMessage="1" error="De minimale waarde is 2 de maximale is 10" sqref="B25:B33">
      <formula1>2</formula1>
      <formula2>10</formula2>
    </dataValidation>
    <dataValidation type="whole" allowBlank="1" showInputMessage="1" showErrorMessage="1" error="Er moet een waarde ingevoerd worden van 1 t/m 999 of blanko." sqref="B10 B12">
      <formula1>1</formula1>
      <formula2>999</formula2>
    </dataValidation>
    <dataValidation type="list" allowBlank="1" showInputMessage="1" showErrorMessage="1" sqref="B13">
      <formula1>"Aanmelden,Afmelden"</formula1>
    </dataValidation>
    <dataValidation type="list" allowBlank="1" showInputMessage="1" showErrorMessage="1" error="Er moet een waarde ingevoerd worden van 2 t/m 6 of blanko." prompt="Bij de keuze punten van de proef wordt automatisch de plaatsing berekend. De keuze voor plaatsing worden de jury punten niet meegenomen en bij keuze voor beide het gem. perc. van alle jury's genomen en de plaatsing niet berekend. " sqref="B11">
      <formula1>"1: Punten van de proef, 2: Plaatsing,3: Percentage en plaatsing"</formula1>
    </dataValidation>
    <dataValidation type="list" allowBlank="1" showInputMessage="1" showErrorMessage="1" sqref="B17:B18 B14:B15">
      <formula1>"Ja,Nee"</formula1>
    </dataValidation>
  </dataValidations>
  <printOptions gridLines="1"/>
  <pageMargins left="0.39370078740157483" right="0.39370078740157483" top="0.98425196850393704" bottom="0.9842519685039370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0402" r:id="rId4" name="Button 2">
              <controlPr defaultSize="0" print="0" autoFill="0" autoPict="0" macro="[0]!verbergen_Tab">
                <anchor moveWithCells="1" sizeWithCells="1">
                  <from>
                    <xdr:col>2</xdr:col>
                    <xdr:colOff>285750</xdr:colOff>
                    <xdr:row>16</xdr:row>
                    <xdr:rowOff>57150</xdr:rowOff>
                  </from>
                  <to>
                    <xdr:col>2</xdr:col>
                    <xdr:colOff>3028950</xdr:colOff>
                    <xdr:row>17</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fitToPage="1"/>
  </sheetPr>
  <dimension ref="A1:J59"/>
  <sheetViews>
    <sheetView workbookViewId="0">
      <pane ySplit="4" topLeftCell="A5" activePane="bottomLeft" state="frozen"/>
      <selection activeCell="C5" sqref="C5:E5"/>
      <selection pane="bottomLeft" activeCell="A5" sqref="A5"/>
    </sheetView>
  </sheetViews>
  <sheetFormatPr defaultRowHeight="12.75" x14ac:dyDescent="0.2"/>
  <cols>
    <col min="1" max="1" width="8" style="1" customWidth="1"/>
    <col min="2" max="2" width="10" style="1" customWidth="1"/>
    <col min="3" max="3" width="28.140625" style="1" customWidth="1"/>
    <col min="4" max="4" width="31.28515625" style="1" customWidth="1"/>
    <col min="5" max="5" width="6.7109375" style="1" bestFit="1" customWidth="1"/>
    <col min="6" max="6" width="4.140625" style="1" bestFit="1" customWidth="1"/>
    <col min="7" max="7" width="23.28515625" style="1" customWidth="1"/>
    <col min="8" max="8" width="30.42578125" style="1" customWidth="1"/>
    <col min="9" max="10" width="0" hidden="1" customWidth="1"/>
  </cols>
  <sheetData>
    <row r="1" spans="1:10" x14ac:dyDescent="0.2">
      <c r="A1" s="184" t="s">
        <v>20</v>
      </c>
      <c r="B1" s="185"/>
      <c r="C1" s="185"/>
      <c r="D1" s="185"/>
      <c r="E1" s="185"/>
      <c r="F1" s="185"/>
      <c r="G1" s="185"/>
      <c r="H1" s="186"/>
      <c r="I1" s="107"/>
      <c r="J1" s="107"/>
    </row>
    <row r="2" spans="1:10" hidden="1" x14ac:dyDescent="0.2">
      <c r="A2" s="6"/>
      <c r="B2" s="6"/>
      <c r="C2" s="6"/>
      <c r="D2" s="6"/>
      <c r="E2" s="6"/>
      <c r="F2" s="6"/>
      <c r="G2" s="6"/>
      <c r="H2" s="6"/>
      <c r="I2" s="108"/>
      <c r="J2" s="108"/>
    </row>
    <row r="3" spans="1:10" ht="25.5" customHeight="1" x14ac:dyDescent="0.2">
      <c r="A3" s="7" t="s">
        <v>9</v>
      </c>
      <c r="B3" s="182" t="str">
        <f>Instellingen!B3</f>
        <v>Regio</v>
      </c>
      <c r="C3" s="183"/>
      <c r="D3" s="183"/>
      <c r="E3" s="187" t="s">
        <v>111</v>
      </c>
      <c r="F3" s="187"/>
      <c r="G3" s="106" t="s">
        <v>34</v>
      </c>
      <c r="H3" s="105"/>
    </row>
    <row r="4" spans="1:10" x14ac:dyDescent="0.2">
      <c r="A4" s="3" t="s">
        <v>21</v>
      </c>
      <c r="B4" s="3" t="s">
        <v>7</v>
      </c>
      <c r="C4" s="109" t="s">
        <v>114</v>
      </c>
      <c r="D4" s="3" t="s">
        <v>1</v>
      </c>
      <c r="E4" s="3" t="s">
        <v>22</v>
      </c>
      <c r="F4" s="3" t="s">
        <v>24</v>
      </c>
      <c r="G4" s="3" t="s">
        <v>25</v>
      </c>
      <c r="H4" s="3" t="s">
        <v>26</v>
      </c>
      <c r="I4" s="108" t="str">
        <f>IF(C4&lt;&gt;"",RIGHT(C4,LEN(C4)-SEARCH(" ",C4,1)),"")</f>
        <v>/ amazone</v>
      </c>
      <c r="J4" s="108" t="str">
        <f>IF(C4&lt;&gt;"",LEFT(C4, SEARCH(" ",C4,1)),"")</f>
        <v xml:space="preserve">Ruiter </v>
      </c>
    </row>
    <row r="6" spans="1:10" x14ac:dyDescent="0.2">
      <c r="C6" s="1" t="s">
        <v>454</v>
      </c>
      <c r="D6" s="1" t="s">
        <v>455</v>
      </c>
    </row>
    <row r="7" spans="1:10" x14ac:dyDescent="0.2">
      <c r="A7" s="1">
        <v>1</v>
      </c>
      <c r="B7" s="1" t="s">
        <v>379</v>
      </c>
      <c r="C7" s="1" t="s">
        <v>417</v>
      </c>
      <c r="D7" s="1" t="s">
        <v>380</v>
      </c>
      <c r="E7" s="1" t="s">
        <v>27</v>
      </c>
      <c r="G7" s="1" t="s">
        <v>381</v>
      </c>
    </row>
    <row r="8" spans="1:10" x14ac:dyDescent="0.2">
      <c r="A8" s="1">
        <v>2</v>
      </c>
      <c r="B8" s="1" t="s">
        <v>171</v>
      </c>
      <c r="C8" s="1" t="s">
        <v>317</v>
      </c>
      <c r="D8" s="1" t="s">
        <v>172</v>
      </c>
      <c r="E8" s="1" t="s">
        <v>27</v>
      </c>
      <c r="G8" s="1" t="s">
        <v>173</v>
      </c>
      <c r="H8" s="1" t="s">
        <v>449</v>
      </c>
    </row>
    <row r="9" spans="1:10" x14ac:dyDescent="0.2">
      <c r="A9" s="1">
        <v>3</v>
      </c>
      <c r="B9" s="1" t="s">
        <v>178</v>
      </c>
      <c r="C9" s="1" t="s">
        <v>320</v>
      </c>
      <c r="D9" s="1" t="s">
        <v>179</v>
      </c>
      <c r="E9" s="1" t="s">
        <v>27</v>
      </c>
      <c r="G9" s="1" t="s">
        <v>180</v>
      </c>
    </row>
    <row r="10" spans="1:10" x14ac:dyDescent="0.2">
      <c r="A10" s="1">
        <v>4</v>
      </c>
      <c r="B10" s="1" t="s">
        <v>382</v>
      </c>
      <c r="C10" s="1" t="s">
        <v>417</v>
      </c>
      <c r="D10" s="1" t="s">
        <v>383</v>
      </c>
      <c r="E10" s="1" t="s">
        <v>27</v>
      </c>
      <c r="G10" s="1" t="s">
        <v>381</v>
      </c>
    </row>
    <row r="11" spans="1:10" x14ac:dyDescent="0.2">
      <c r="A11" s="1" t="s">
        <v>456</v>
      </c>
      <c r="B11" s="1" t="s">
        <v>181</v>
      </c>
      <c r="C11" s="1" t="s">
        <v>321</v>
      </c>
      <c r="D11" s="1" t="s">
        <v>182</v>
      </c>
      <c r="E11" s="1" t="s">
        <v>27</v>
      </c>
      <c r="G11" s="1" t="s">
        <v>135</v>
      </c>
    </row>
    <row r="12" spans="1:10" x14ac:dyDescent="0.2">
      <c r="A12" s="1" t="s">
        <v>457</v>
      </c>
      <c r="B12" s="1" t="s">
        <v>176</v>
      </c>
      <c r="C12" s="1" t="s">
        <v>319</v>
      </c>
      <c r="D12" s="1" t="s">
        <v>177</v>
      </c>
      <c r="E12" s="1" t="s">
        <v>27</v>
      </c>
      <c r="G12" s="1" t="s">
        <v>145</v>
      </c>
      <c r="H12" s="1" t="s">
        <v>450</v>
      </c>
    </row>
    <row r="14" spans="1:10" x14ac:dyDescent="0.2">
      <c r="C14" s="1" t="s">
        <v>458</v>
      </c>
      <c r="D14" s="1" t="s">
        <v>459</v>
      </c>
    </row>
    <row r="15" spans="1:10" x14ac:dyDescent="0.2">
      <c r="A15" s="1">
        <v>1</v>
      </c>
      <c r="B15" s="1" t="s">
        <v>263</v>
      </c>
      <c r="C15" s="1" t="s">
        <v>303</v>
      </c>
      <c r="D15" s="1" t="s">
        <v>264</v>
      </c>
      <c r="E15" s="1" t="s">
        <v>28</v>
      </c>
      <c r="G15" s="1" t="s">
        <v>132</v>
      </c>
      <c r="H15" s="1" t="s">
        <v>451</v>
      </c>
    </row>
    <row r="16" spans="1:10" x14ac:dyDescent="0.2">
      <c r="A16" s="1">
        <v>2</v>
      </c>
      <c r="B16" s="1" t="s">
        <v>274</v>
      </c>
      <c r="C16" s="1" t="s">
        <v>369</v>
      </c>
      <c r="D16" s="1" t="s">
        <v>435</v>
      </c>
      <c r="E16" s="1" t="s">
        <v>28</v>
      </c>
      <c r="G16" s="1" t="s">
        <v>180</v>
      </c>
      <c r="H16" s="1" t="s">
        <v>450</v>
      </c>
    </row>
    <row r="17" spans="1:8" x14ac:dyDescent="0.2">
      <c r="A17" s="1">
        <v>3</v>
      </c>
      <c r="B17" s="1" t="s">
        <v>267</v>
      </c>
      <c r="C17" s="1" t="s">
        <v>365</v>
      </c>
      <c r="D17" s="1" t="s">
        <v>268</v>
      </c>
      <c r="E17" s="1" t="s">
        <v>28</v>
      </c>
      <c r="G17" s="1" t="s">
        <v>132</v>
      </c>
    </row>
    <row r="18" spans="1:8" x14ac:dyDescent="0.2">
      <c r="A18" s="1" t="s">
        <v>456</v>
      </c>
      <c r="B18" s="1" t="s">
        <v>272</v>
      </c>
      <c r="C18" s="1" t="s">
        <v>368</v>
      </c>
      <c r="D18" s="1" t="s">
        <v>273</v>
      </c>
      <c r="E18" s="1" t="s">
        <v>28</v>
      </c>
      <c r="G18" s="1" t="s">
        <v>123</v>
      </c>
    </row>
    <row r="19" spans="1:8" x14ac:dyDescent="0.2">
      <c r="A19" s="1" t="s">
        <v>457</v>
      </c>
      <c r="B19" s="1" t="s">
        <v>269</v>
      </c>
      <c r="C19" s="1" t="s">
        <v>366</v>
      </c>
      <c r="D19" s="1" t="s">
        <v>196</v>
      </c>
      <c r="E19" s="1" t="s">
        <v>28</v>
      </c>
      <c r="G19" s="1" t="s">
        <v>132</v>
      </c>
    </row>
    <row r="21" spans="1:8" x14ac:dyDescent="0.2">
      <c r="C21" s="1" t="s">
        <v>460</v>
      </c>
      <c r="D21" s="1" t="s">
        <v>459</v>
      </c>
    </row>
    <row r="22" spans="1:8" x14ac:dyDescent="0.2">
      <c r="A22" s="1">
        <v>2</v>
      </c>
      <c r="B22" s="1" t="s">
        <v>220</v>
      </c>
      <c r="C22" s="1" t="s">
        <v>341</v>
      </c>
      <c r="D22" s="1" t="s">
        <v>221</v>
      </c>
      <c r="E22" s="1" t="s">
        <v>29</v>
      </c>
      <c r="G22" s="1" t="s">
        <v>123</v>
      </c>
    </row>
    <row r="23" spans="1:8" x14ac:dyDescent="0.2">
      <c r="A23" s="1">
        <v>3</v>
      </c>
      <c r="B23" s="1" t="s">
        <v>398</v>
      </c>
      <c r="C23" s="1" t="s">
        <v>423</v>
      </c>
      <c r="D23" s="1" t="s">
        <v>399</v>
      </c>
      <c r="E23" s="1" t="s">
        <v>29</v>
      </c>
      <c r="G23" s="1" t="s">
        <v>162</v>
      </c>
    </row>
    <row r="24" spans="1:8" x14ac:dyDescent="0.2">
      <c r="A24" s="1">
        <v>3</v>
      </c>
      <c r="B24" s="1" t="s">
        <v>234</v>
      </c>
      <c r="C24" s="1" t="s">
        <v>348</v>
      </c>
      <c r="D24" s="1" t="s">
        <v>235</v>
      </c>
      <c r="E24" s="1" t="s">
        <v>29</v>
      </c>
      <c r="G24" s="1" t="s">
        <v>132</v>
      </c>
      <c r="H24" s="1" t="s">
        <v>450</v>
      </c>
    </row>
    <row r="25" spans="1:8" x14ac:dyDescent="0.2">
      <c r="A25" s="1" t="s">
        <v>456</v>
      </c>
      <c r="B25" s="1" t="s">
        <v>396</v>
      </c>
      <c r="C25" s="1" t="s">
        <v>422</v>
      </c>
      <c r="D25" s="1" t="s">
        <v>397</v>
      </c>
      <c r="E25" s="1" t="s">
        <v>29</v>
      </c>
      <c r="G25" s="1" t="s">
        <v>440</v>
      </c>
    </row>
    <row r="26" spans="1:8" x14ac:dyDescent="0.2">
      <c r="A26" s="1" t="s">
        <v>457</v>
      </c>
      <c r="B26" s="1" t="s">
        <v>226</v>
      </c>
      <c r="C26" s="1" t="s">
        <v>344</v>
      </c>
      <c r="D26" s="1" t="s">
        <v>227</v>
      </c>
      <c r="E26" s="1" t="s">
        <v>29</v>
      </c>
      <c r="G26" s="1" t="s">
        <v>132</v>
      </c>
      <c r="H26" s="1" t="s">
        <v>451</v>
      </c>
    </row>
    <row r="28" spans="1:8" x14ac:dyDescent="0.2">
      <c r="C28" s="1" t="s">
        <v>461</v>
      </c>
      <c r="D28" s="1" t="s">
        <v>459</v>
      </c>
    </row>
    <row r="29" spans="1:8" x14ac:dyDescent="0.2">
      <c r="A29" s="1">
        <v>1</v>
      </c>
      <c r="B29" s="1" t="s">
        <v>248</v>
      </c>
      <c r="C29" s="1" t="s">
        <v>355</v>
      </c>
      <c r="D29" s="1" t="s">
        <v>249</v>
      </c>
      <c r="E29" s="1" t="s">
        <v>30</v>
      </c>
      <c r="G29" s="1" t="s">
        <v>123</v>
      </c>
      <c r="H29" s="1" t="s">
        <v>451</v>
      </c>
    </row>
    <row r="30" spans="1:8" x14ac:dyDescent="0.2">
      <c r="A30" s="1">
        <v>2</v>
      </c>
      <c r="B30" s="1" t="s">
        <v>250</v>
      </c>
      <c r="C30" s="1" t="s">
        <v>356</v>
      </c>
      <c r="D30" s="1" t="s">
        <v>251</v>
      </c>
      <c r="E30" s="1" t="s">
        <v>30</v>
      </c>
      <c r="G30" s="1" t="s">
        <v>180</v>
      </c>
    </row>
    <row r="31" spans="1:8" x14ac:dyDescent="0.2">
      <c r="A31" s="1">
        <v>3</v>
      </c>
      <c r="B31" s="1" t="s">
        <v>262</v>
      </c>
      <c r="C31" s="1" t="s">
        <v>363</v>
      </c>
      <c r="D31" s="1" t="s">
        <v>442</v>
      </c>
      <c r="E31" s="1" t="s">
        <v>30</v>
      </c>
      <c r="G31" s="1" t="s">
        <v>162</v>
      </c>
    </row>
    <row r="32" spans="1:8" x14ac:dyDescent="0.2">
      <c r="A32" s="1" t="s">
        <v>456</v>
      </c>
      <c r="B32" s="1" t="s">
        <v>406</v>
      </c>
      <c r="C32" s="1" t="s">
        <v>357</v>
      </c>
      <c r="D32" s="1" t="s">
        <v>443</v>
      </c>
      <c r="E32" s="1" t="s">
        <v>30</v>
      </c>
      <c r="G32" s="1" t="s">
        <v>145</v>
      </c>
      <c r="H32" s="1" t="s">
        <v>450</v>
      </c>
    </row>
    <row r="33" spans="1:8" x14ac:dyDescent="0.2">
      <c r="A33" s="1" t="s">
        <v>457</v>
      </c>
      <c r="B33" s="1" t="s">
        <v>260</v>
      </c>
      <c r="C33" s="1" t="s">
        <v>362</v>
      </c>
      <c r="D33" s="1" t="s">
        <v>261</v>
      </c>
      <c r="E33" s="1" t="s">
        <v>30</v>
      </c>
      <c r="G33" s="1" t="s">
        <v>123</v>
      </c>
    </row>
    <row r="35" spans="1:8" x14ac:dyDescent="0.2">
      <c r="C35" s="1" t="s">
        <v>462</v>
      </c>
      <c r="D35" s="1" t="s">
        <v>455</v>
      </c>
    </row>
    <row r="36" spans="1:8" x14ac:dyDescent="0.2">
      <c r="A36" s="1">
        <v>1</v>
      </c>
      <c r="B36" s="1" t="s">
        <v>206</v>
      </c>
      <c r="C36" s="1" t="s">
        <v>334</v>
      </c>
      <c r="D36" s="1" t="s">
        <v>207</v>
      </c>
      <c r="E36" s="1" t="s">
        <v>31</v>
      </c>
      <c r="G36" s="1" t="s">
        <v>123</v>
      </c>
      <c r="H36" s="1" t="s">
        <v>451</v>
      </c>
    </row>
    <row r="37" spans="1:8" x14ac:dyDescent="0.2">
      <c r="A37" s="1">
        <v>2</v>
      </c>
      <c r="B37" s="1" t="s">
        <v>210</v>
      </c>
      <c r="C37" s="1" t="s">
        <v>336</v>
      </c>
      <c r="D37" s="1" t="s">
        <v>211</v>
      </c>
      <c r="E37" s="1" t="s">
        <v>31</v>
      </c>
      <c r="G37" s="1" t="s">
        <v>145</v>
      </c>
      <c r="H37" s="1" t="s">
        <v>450</v>
      </c>
    </row>
    <row r="38" spans="1:8" x14ac:dyDescent="0.2">
      <c r="A38" s="1">
        <v>3</v>
      </c>
      <c r="B38" s="1" t="s">
        <v>407</v>
      </c>
      <c r="C38" s="1" t="s">
        <v>303</v>
      </c>
      <c r="D38" s="1" t="s">
        <v>408</v>
      </c>
      <c r="E38" s="1" t="s">
        <v>31</v>
      </c>
      <c r="G38" s="1" t="s">
        <v>132</v>
      </c>
    </row>
    <row r="39" spans="1:8" x14ac:dyDescent="0.2">
      <c r="A39" s="1">
        <v>4</v>
      </c>
      <c r="B39" s="1" t="s">
        <v>404</v>
      </c>
      <c r="C39" s="1" t="s">
        <v>341</v>
      </c>
      <c r="D39" s="1" t="s">
        <v>405</v>
      </c>
      <c r="E39" s="1" t="s">
        <v>31</v>
      </c>
      <c r="G39" s="1" t="s">
        <v>123</v>
      </c>
    </row>
    <row r="40" spans="1:8" x14ac:dyDescent="0.2">
      <c r="A40" s="1" t="s">
        <v>456</v>
      </c>
      <c r="B40" s="1" t="s">
        <v>402</v>
      </c>
      <c r="C40" s="1" t="s">
        <v>362</v>
      </c>
      <c r="D40" s="1" t="s">
        <v>403</v>
      </c>
      <c r="E40" s="1" t="s">
        <v>31</v>
      </c>
      <c r="G40" s="1" t="s">
        <v>123</v>
      </c>
    </row>
    <row r="42" spans="1:8" x14ac:dyDescent="0.2">
      <c r="C42" s="1" t="s">
        <v>463</v>
      </c>
      <c r="D42" s="1" t="s">
        <v>459</v>
      </c>
    </row>
    <row r="43" spans="1:8" x14ac:dyDescent="0.2">
      <c r="A43" s="1">
        <v>1</v>
      </c>
      <c r="B43" s="1" t="s">
        <v>156</v>
      </c>
      <c r="C43" s="1" t="s">
        <v>310</v>
      </c>
      <c r="D43" s="1" t="s">
        <v>157</v>
      </c>
      <c r="E43" s="1" t="s">
        <v>32</v>
      </c>
      <c r="G43" s="1" t="s">
        <v>123</v>
      </c>
      <c r="H43" s="1" t="s">
        <v>451</v>
      </c>
    </row>
    <row r="44" spans="1:8" x14ac:dyDescent="0.2">
      <c r="A44" s="1">
        <v>2</v>
      </c>
      <c r="B44" s="1" t="s">
        <v>168</v>
      </c>
      <c r="C44" s="1" t="s">
        <v>315</v>
      </c>
      <c r="D44" s="1" t="s">
        <v>428</v>
      </c>
      <c r="E44" s="1" t="s">
        <v>32</v>
      </c>
      <c r="G44" s="1" t="s">
        <v>132</v>
      </c>
    </row>
    <row r="45" spans="1:8" x14ac:dyDescent="0.2">
      <c r="A45" s="1">
        <v>3</v>
      </c>
      <c r="B45" s="1" t="s">
        <v>158</v>
      </c>
      <c r="C45" s="1" t="s">
        <v>311</v>
      </c>
      <c r="D45" s="1" t="s">
        <v>159</v>
      </c>
      <c r="E45" s="1" t="s">
        <v>32</v>
      </c>
      <c r="G45" s="1" t="s">
        <v>135</v>
      </c>
      <c r="H45" s="1" t="s">
        <v>450</v>
      </c>
    </row>
    <row r="46" spans="1:8" x14ac:dyDescent="0.2">
      <c r="A46" s="1" t="s">
        <v>456</v>
      </c>
      <c r="B46" s="1" t="s">
        <v>160</v>
      </c>
      <c r="C46" s="1" t="s">
        <v>312</v>
      </c>
      <c r="D46" s="1" t="s">
        <v>161</v>
      </c>
      <c r="E46" s="1" t="s">
        <v>32</v>
      </c>
      <c r="G46" s="1" t="s">
        <v>162</v>
      </c>
    </row>
    <row r="48" spans="1:8" x14ac:dyDescent="0.2">
      <c r="C48" s="1" t="s">
        <v>464</v>
      </c>
      <c r="D48" s="1" t="s">
        <v>455</v>
      </c>
    </row>
    <row r="49" spans="1:8" x14ac:dyDescent="0.2">
      <c r="A49" s="1">
        <v>1</v>
      </c>
      <c r="B49" s="1" t="s">
        <v>133</v>
      </c>
      <c r="C49" s="1" t="s">
        <v>301</v>
      </c>
      <c r="D49" s="1" t="s">
        <v>134</v>
      </c>
      <c r="E49" s="1" t="s">
        <v>33</v>
      </c>
      <c r="G49" s="1" t="s">
        <v>135</v>
      </c>
      <c r="H49" s="1" t="s">
        <v>451</v>
      </c>
    </row>
    <row r="50" spans="1:8" x14ac:dyDescent="0.2">
      <c r="A50" s="1">
        <v>2</v>
      </c>
      <c r="B50" s="1" t="s">
        <v>139</v>
      </c>
      <c r="C50" s="1" t="s">
        <v>299</v>
      </c>
      <c r="D50" s="1" t="s">
        <v>140</v>
      </c>
      <c r="E50" s="1" t="s">
        <v>33</v>
      </c>
      <c r="G50" s="1" t="s">
        <v>129</v>
      </c>
      <c r="H50" s="1" t="s">
        <v>450</v>
      </c>
    </row>
    <row r="51" spans="1:8" x14ac:dyDescent="0.2">
      <c r="A51" s="1">
        <v>3</v>
      </c>
      <c r="B51" s="1" t="s">
        <v>143</v>
      </c>
      <c r="C51" s="1" t="s">
        <v>304</v>
      </c>
      <c r="D51" s="1" t="s">
        <v>144</v>
      </c>
      <c r="E51" s="1" t="s">
        <v>33</v>
      </c>
      <c r="G51" s="1" t="s">
        <v>145</v>
      </c>
    </row>
    <row r="52" spans="1:8" x14ac:dyDescent="0.2">
      <c r="A52" s="1">
        <v>4</v>
      </c>
      <c r="B52" s="1" t="s">
        <v>136</v>
      </c>
      <c r="C52" s="1" t="s">
        <v>302</v>
      </c>
      <c r="D52" s="1" t="s">
        <v>137</v>
      </c>
      <c r="E52" s="1" t="s">
        <v>33</v>
      </c>
      <c r="G52" s="1" t="s">
        <v>138</v>
      </c>
    </row>
    <row r="53" spans="1:8" x14ac:dyDescent="0.2">
      <c r="A53" s="1" t="s">
        <v>456</v>
      </c>
      <c r="B53" s="1" t="s">
        <v>152</v>
      </c>
      <c r="C53" s="1" t="s">
        <v>308</v>
      </c>
      <c r="D53" s="1" t="s">
        <v>153</v>
      </c>
      <c r="E53" s="1" t="s">
        <v>33</v>
      </c>
      <c r="G53" s="1" t="s">
        <v>129</v>
      </c>
    </row>
    <row r="54" spans="1:8" x14ac:dyDescent="0.2">
      <c r="A54" s="1" t="s">
        <v>457</v>
      </c>
      <c r="B54" s="1" t="s">
        <v>146</v>
      </c>
      <c r="C54" s="1" t="s">
        <v>305</v>
      </c>
      <c r="D54" s="1" t="s">
        <v>147</v>
      </c>
      <c r="E54" s="1" t="s">
        <v>33</v>
      </c>
      <c r="G54" s="1" t="s">
        <v>123</v>
      </c>
    </row>
    <row r="56" spans="1:8" x14ac:dyDescent="0.2">
      <c r="C56" s="1" t="s">
        <v>465</v>
      </c>
      <c r="D56" s="1" t="s">
        <v>459</v>
      </c>
    </row>
    <row r="57" spans="1:8" x14ac:dyDescent="0.2">
      <c r="A57" s="1">
        <v>1</v>
      </c>
      <c r="B57" s="1" t="s">
        <v>431</v>
      </c>
      <c r="C57" s="1" t="s">
        <v>445</v>
      </c>
      <c r="D57" s="1" t="s">
        <v>432</v>
      </c>
      <c r="E57" s="1" t="s">
        <v>110</v>
      </c>
      <c r="G57" s="1" t="s">
        <v>135</v>
      </c>
    </row>
    <row r="58" spans="1:8" x14ac:dyDescent="0.2">
      <c r="A58" s="1">
        <v>2</v>
      </c>
      <c r="B58" s="1" t="s">
        <v>121</v>
      </c>
      <c r="C58" s="1" t="s">
        <v>297</v>
      </c>
      <c r="D58" s="1" t="s">
        <v>122</v>
      </c>
      <c r="E58" s="1" t="s">
        <v>110</v>
      </c>
      <c r="G58" s="1" t="s">
        <v>123</v>
      </c>
    </row>
    <row r="59" spans="1:8" x14ac:dyDescent="0.2">
      <c r="A59" s="1">
        <v>3</v>
      </c>
      <c r="B59" s="1" t="s">
        <v>130</v>
      </c>
      <c r="C59" s="1" t="s">
        <v>300</v>
      </c>
      <c r="D59" s="1" t="s">
        <v>131</v>
      </c>
      <c r="E59" s="1" t="s">
        <v>110</v>
      </c>
      <c r="G59" s="1" t="s">
        <v>132</v>
      </c>
      <c r="H59" s="1" t="s">
        <v>451</v>
      </c>
    </row>
  </sheetData>
  <sheetProtection sheet="1" objects="1" scenarios="1"/>
  <mergeCells count="3">
    <mergeCell ref="B3:D3"/>
    <mergeCell ref="A1:H1"/>
    <mergeCell ref="E3:F3"/>
  </mergeCells>
  <phoneticPr fontId="0" type="noConversion"/>
  <printOptions gridLines="1"/>
  <pageMargins left="0.19685039370078741" right="0.19685039370078741" top="0.98425196850393704" bottom="0.98425196850393704" header="0.51181102362204722" footer="0.51181102362204722"/>
  <pageSetup paperSize="9"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Afvaardiging">
                <anchor moveWithCells="1" sizeWithCells="1">
                  <from>
                    <xdr:col>6</xdr:col>
                    <xdr:colOff>1276350</xdr:colOff>
                    <xdr:row>2</xdr:row>
                    <xdr:rowOff>9525</xdr:rowOff>
                  </from>
                  <to>
                    <xdr:col>7</xdr:col>
                    <xdr:colOff>2000250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17</vt:i4>
      </vt:variant>
      <vt:variant>
        <vt:lpstr>Benoemde bereiken</vt:lpstr>
      </vt:variant>
      <vt:variant>
        <vt:i4>3</vt:i4>
      </vt:variant>
    </vt:vector>
  </HeadingPairs>
  <TitlesOfParts>
    <vt:vector size="20" baseType="lpstr">
      <vt:lpstr>Informatie</vt:lpstr>
      <vt:lpstr>BB</vt:lpstr>
      <vt:lpstr>B</vt:lpstr>
      <vt:lpstr>L1</vt:lpstr>
      <vt:lpstr>L2</vt:lpstr>
      <vt:lpstr>L1 - L2</vt:lpstr>
      <vt:lpstr>M1</vt:lpstr>
      <vt:lpstr>M2</vt:lpstr>
      <vt:lpstr>M1 - M2</vt:lpstr>
      <vt:lpstr>Z1</vt:lpstr>
      <vt:lpstr>Z2</vt:lpstr>
      <vt:lpstr>ZZL</vt:lpstr>
      <vt:lpstr>Z1 - Z2</vt:lpstr>
      <vt:lpstr>Kampioenen</vt:lpstr>
      <vt:lpstr>Diversen</vt:lpstr>
      <vt:lpstr>Instellingen</vt:lpstr>
      <vt:lpstr>Afvaardiging</vt:lpstr>
      <vt:lpstr>Afvaardiging!Afdruktitels</vt:lpstr>
      <vt:lpstr>Diversen!Afdruktitels</vt:lpstr>
      <vt:lpstr>Kampioenen!Afdruktitels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Wim</dc:creator>
  <cp:lastModifiedBy>Kring</cp:lastModifiedBy>
  <cp:lastPrinted>2018-09-17T09:34:40Z</cp:lastPrinted>
  <dcterms:created xsi:type="dcterms:W3CDTF">2007-03-07T12:54:43Z</dcterms:created>
  <dcterms:modified xsi:type="dcterms:W3CDTF">2022-12-24T10:39:18Z</dcterms:modified>
</cp:coreProperties>
</file>