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3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5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6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7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8.xml" ContentType="application/vnd.openxmlformats-officedocument.drawing+xml"/>
  <Override PartName="/xl/ctrlProps/ctrlProp141.xml" ContentType="application/vnd.ms-excel.controlproperties+xml"/>
  <Override PartName="/xl/drawings/drawing9.xml" ContentType="application/vnd.openxmlformats-officedocument.drawing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10.xml" ContentType="application/vnd.openxmlformats-officedocument.drawing+xml"/>
  <Override PartName="/xl/ctrlProps/ctrlProp146.xml" ContentType="application/vnd.ms-excel.controlproperties+xml"/>
  <Override PartName="/xl/drawings/drawing11.xml" ContentType="application/vnd.openxmlformats-officedocument.drawing+xml"/>
  <Override PartName="/xl/ctrlProps/ctrlProp1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70ED70D-44C9-4C7D-9B20-EF62B3986E39}" xr6:coauthVersionLast="47" xr6:coauthVersionMax="47" xr10:uidLastSave="{00000000-0000-0000-0000-000000000000}"/>
  <bookViews>
    <workbookView xWindow="-120" yWindow="-120" windowWidth="20730" windowHeight="11160" tabRatio="844" activeTab="6" xr2:uid="{00000000-000D-0000-FFFF-FFFF00000000}"/>
  </bookViews>
  <sheets>
    <sheet name="Informatie" sheetId="131" r:id="rId1"/>
    <sheet name="100 (P)" sheetId="142" r:id="rId2"/>
    <sheet name="110 (P)" sheetId="162" r:id="rId3"/>
    <sheet name="120 (P)" sheetId="161" r:id="rId4"/>
    <sheet name="130 (P)" sheetId="137" r:id="rId5"/>
    <sheet name="135 (P)" sheetId="155" r:id="rId6"/>
    <sheet name="140 (P)" sheetId="160" r:id="rId7"/>
    <sheet name="130-140 (P)" sheetId="159" state="hidden" r:id="rId8"/>
    <sheet name="Kampioenen" sheetId="59" r:id="rId9"/>
    <sheet name="Diversen" sheetId="103" r:id="rId10"/>
    <sheet name="Instellingen" sheetId="80" r:id="rId11"/>
    <sheet name="Afvaardiging" sheetId="5" r:id="rId12"/>
  </sheets>
  <definedNames>
    <definedName name="_xlnm.Print_Titles" localSheetId="11">Afvaardiging!$3:$4</definedName>
    <definedName name="_xlnm.Print_Titles" localSheetId="9">Diversen!$8:$8</definedName>
    <definedName name="_xlnm.Print_Titles" localSheetId="8">Kampioenen!$4:$4</definedName>
    <definedName name="Dressuur" localSheetId="9">Diversen!#REF!</definedName>
    <definedName name="Dressuur_1" localSheetId="9">Diversen!#REF!</definedName>
    <definedName name="Dressuur_2" localSheetId="9">Diversen!#REF!</definedName>
    <definedName name="Dressuur_3" localSheetId="9">Diversen!#REF!</definedName>
    <definedName name="Springen" localSheetId="9">Diversen!#REF!</definedName>
    <definedName name="Springen_1" localSheetId="9">Diversen!#REF!</definedName>
    <definedName name="Springen_10" localSheetId="9">Diversen!#REF!</definedName>
    <definedName name="Springen_11" localSheetId="9">Diversen!#REF!</definedName>
    <definedName name="Springen_12" localSheetId="9">Diversen!#REF!</definedName>
    <definedName name="Springen_13" localSheetId="9">Diversen!#REF!</definedName>
    <definedName name="Springen_14" localSheetId="9">Diversen!#REF!</definedName>
    <definedName name="Springen_15" localSheetId="9">Diversen!#REF!</definedName>
    <definedName name="Springen_16" localSheetId="9">Diversen!#REF!</definedName>
    <definedName name="Springen_17" localSheetId="9">Diversen!#REF!</definedName>
    <definedName name="Springen_18" localSheetId="9">Diversen!#REF!</definedName>
    <definedName name="Springen_2" localSheetId="9">Diversen!#REF!</definedName>
    <definedName name="Springen_3" localSheetId="9">Diversen!#REF!</definedName>
    <definedName name="Springen_4" localSheetId="9">Diversen!#REF!</definedName>
    <definedName name="Springen_5" localSheetId="9">Diversen!#REF!</definedName>
    <definedName name="Springen_6" localSheetId="9">Diversen!#REF!</definedName>
    <definedName name="Springen_7" localSheetId="9">Diversen!#REF!</definedName>
    <definedName name="Springen_8" localSheetId="9">Diversen!#REF!</definedName>
    <definedName name="Springen_9" localSheetId="9">Diversen!#REF!</definedName>
  </definedNames>
  <calcPr calcId="191029"/>
</workbook>
</file>

<file path=xl/calcChain.xml><?xml version="1.0" encoding="utf-8"?>
<calcChain xmlns="http://schemas.openxmlformats.org/spreadsheetml/2006/main">
  <c r="CM10" i="137" l="1"/>
  <c r="CM9" i="137"/>
  <c r="CL10" i="137"/>
  <c r="CL9" i="137"/>
  <c r="CK10" i="137"/>
  <c r="CK9" i="137"/>
  <c r="CJ10" i="137"/>
  <c r="CN10" i="137" s="1"/>
  <c r="CJ9" i="137"/>
  <c r="CN9" i="137" s="1"/>
  <c r="CH10" i="137"/>
  <c r="CH9" i="137"/>
  <c r="CG10" i="137"/>
  <c r="CG9" i="137"/>
  <c r="CF10" i="137"/>
  <c r="CF9" i="137"/>
  <c r="CE10" i="137"/>
  <c r="CI10" i="137" s="1"/>
  <c r="CE9" i="137"/>
  <c r="CI9" i="137" s="1"/>
  <c r="CC10" i="137"/>
  <c r="CC9" i="137"/>
  <c r="CB10" i="137"/>
  <c r="CB9" i="137"/>
  <c r="CA10" i="137"/>
  <c r="CA9" i="137"/>
  <c r="BZ10" i="137"/>
  <c r="CD10" i="137" s="1"/>
  <c r="BZ9" i="137"/>
  <c r="CD9" i="137" s="1"/>
  <c r="BX10" i="137"/>
  <c r="BX9" i="137"/>
  <c r="BW10" i="137"/>
  <c r="BW9" i="137"/>
  <c r="BV10" i="137"/>
  <c r="BV9" i="137"/>
  <c r="BU10" i="137"/>
  <c r="BY10" i="137" s="1"/>
  <c r="BU9" i="137"/>
  <c r="BY9" i="137" s="1"/>
  <c r="BS10" i="137"/>
  <c r="BS9" i="137"/>
  <c r="BR10" i="137"/>
  <c r="BR9" i="137"/>
  <c r="BQ10" i="137"/>
  <c r="BQ9" i="137"/>
  <c r="BP10" i="137"/>
  <c r="BT10" i="137" s="1"/>
  <c r="BP9" i="137"/>
  <c r="BT9" i="137" s="1"/>
  <c r="BN10" i="137"/>
  <c r="BN9" i="137"/>
  <c r="BM10" i="137"/>
  <c r="BM9" i="137"/>
  <c r="BL10" i="137"/>
  <c r="BL9" i="137"/>
  <c r="BK10" i="137"/>
  <c r="BO10" i="137" s="1"/>
  <c r="BK9" i="137"/>
  <c r="BO9" i="137" s="1"/>
  <c r="BC10" i="137"/>
  <c r="BE10" i="137" s="1"/>
  <c r="BC9" i="137"/>
  <c r="BE9" i="137" s="1"/>
  <c r="CM12" i="161"/>
  <c r="CM11" i="161"/>
  <c r="CM10" i="161"/>
  <c r="CM9" i="161"/>
  <c r="CL12" i="161"/>
  <c r="CL11" i="161"/>
  <c r="CL10" i="161"/>
  <c r="CL9" i="161"/>
  <c r="CK12" i="161"/>
  <c r="CK11" i="161"/>
  <c r="CK10" i="161"/>
  <c r="CK9" i="161"/>
  <c r="CJ12" i="161"/>
  <c r="CN12" i="161" s="1"/>
  <c r="CJ11" i="161"/>
  <c r="CN11" i="161" s="1"/>
  <c r="CJ10" i="161"/>
  <c r="CN10" i="161" s="1"/>
  <c r="CJ9" i="161"/>
  <c r="CN9" i="161" s="1"/>
  <c r="CH12" i="161"/>
  <c r="CH11" i="161"/>
  <c r="CH10" i="161"/>
  <c r="CH9" i="161"/>
  <c r="CG12" i="161"/>
  <c r="CG11" i="161"/>
  <c r="CG10" i="161"/>
  <c r="CG9" i="161"/>
  <c r="CF12" i="161"/>
  <c r="CF11" i="161"/>
  <c r="CF10" i="161"/>
  <c r="CF9" i="161"/>
  <c r="CE12" i="161"/>
  <c r="CI12" i="161" s="1"/>
  <c r="CE11" i="161"/>
  <c r="CI11" i="161" s="1"/>
  <c r="CE10" i="161"/>
  <c r="CI10" i="161" s="1"/>
  <c r="CE9" i="161"/>
  <c r="CI9" i="161" s="1"/>
  <c r="CC12" i="161"/>
  <c r="CC11" i="161"/>
  <c r="CC10" i="161"/>
  <c r="CC9" i="161"/>
  <c r="CB12" i="161"/>
  <c r="CB11" i="161"/>
  <c r="CB10" i="161"/>
  <c r="CB9" i="161"/>
  <c r="CA12" i="161"/>
  <c r="CA11" i="161"/>
  <c r="CA10" i="161"/>
  <c r="CA9" i="161"/>
  <c r="BZ12" i="161"/>
  <c r="CD12" i="161" s="1"/>
  <c r="BZ11" i="161"/>
  <c r="CD11" i="161" s="1"/>
  <c r="BZ10" i="161"/>
  <c r="CD10" i="161" s="1"/>
  <c r="BZ9" i="161"/>
  <c r="CD9" i="161" s="1"/>
  <c r="BX12" i="161"/>
  <c r="BX11" i="161"/>
  <c r="BX10" i="161"/>
  <c r="BX9" i="161"/>
  <c r="BW12" i="161"/>
  <c r="BW11" i="161"/>
  <c r="BW10" i="161"/>
  <c r="BW9" i="161"/>
  <c r="BV12" i="161"/>
  <c r="BV11" i="161"/>
  <c r="BV10" i="161"/>
  <c r="BV9" i="161"/>
  <c r="BU12" i="161"/>
  <c r="BY12" i="161" s="1"/>
  <c r="BU11" i="161"/>
  <c r="BY11" i="161" s="1"/>
  <c r="BU10" i="161"/>
  <c r="BY10" i="161" s="1"/>
  <c r="BU9" i="161"/>
  <c r="BY9" i="161" s="1"/>
  <c r="BS12" i="161"/>
  <c r="BS11" i="161"/>
  <c r="BS10" i="161"/>
  <c r="BS9" i="161"/>
  <c r="BR12" i="161"/>
  <c r="BR11" i="161"/>
  <c r="BR10" i="161"/>
  <c r="BR9" i="161"/>
  <c r="BQ12" i="161"/>
  <c r="BQ11" i="161"/>
  <c r="BQ10" i="161"/>
  <c r="BQ9" i="161"/>
  <c r="BP12" i="161"/>
  <c r="BT12" i="161" s="1"/>
  <c r="BP11" i="161"/>
  <c r="BT11" i="161" s="1"/>
  <c r="BP10" i="161"/>
  <c r="BT10" i="161" s="1"/>
  <c r="BP9" i="161"/>
  <c r="BT9" i="161" s="1"/>
  <c r="BN12" i="161"/>
  <c r="BN11" i="161"/>
  <c r="BN10" i="161"/>
  <c r="BN9" i="161"/>
  <c r="BM12" i="161"/>
  <c r="BM11" i="161"/>
  <c r="BM10" i="161"/>
  <c r="BM9" i="161"/>
  <c r="BL12" i="161"/>
  <c r="BL11" i="161"/>
  <c r="BL10" i="161"/>
  <c r="BL9" i="161"/>
  <c r="BK12" i="161"/>
  <c r="BO12" i="161" s="1"/>
  <c r="BK11" i="161"/>
  <c r="BO11" i="161" s="1"/>
  <c r="BK10" i="161"/>
  <c r="BO10" i="161" s="1"/>
  <c r="BK9" i="161"/>
  <c r="BO9" i="161" s="1"/>
  <c r="BC12" i="161"/>
  <c r="BE12" i="161" s="1"/>
  <c r="BC11" i="161"/>
  <c r="BE11" i="161" s="1"/>
  <c r="BC10" i="161"/>
  <c r="BE10" i="161" s="1"/>
  <c r="BC9" i="161"/>
  <c r="BE9" i="161" s="1"/>
  <c r="CM17" i="162"/>
  <c r="CM16" i="162"/>
  <c r="CM15" i="162"/>
  <c r="CM14" i="162"/>
  <c r="CM13" i="162"/>
  <c r="CM12" i="162"/>
  <c r="CM11" i="162"/>
  <c r="CM10" i="162"/>
  <c r="CM9" i="162"/>
  <c r="CL17" i="162"/>
  <c r="CL16" i="162"/>
  <c r="CL15" i="162"/>
  <c r="CL14" i="162"/>
  <c r="CL13" i="162"/>
  <c r="CL12" i="162"/>
  <c r="CL11" i="162"/>
  <c r="CL10" i="162"/>
  <c r="CL9" i="162"/>
  <c r="CK17" i="162"/>
  <c r="CK16" i="162"/>
  <c r="CK15" i="162"/>
  <c r="CK14" i="162"/>
  <c r="CK13" i="162"/>
  <c r="CK12" i="162"/>
  <c r="CK11" i="162"/>
  <c r="CK10" i="162"/>
  <c r="CK9" i="162"/>
  <c r="CJ17" i="162"/>
  <c r="CJ16" i="162"/>
  <c r="CN16" i="162" s="1"/>
  <c r="CJ15" i="162"/>
  <c r="CN15" i="162" s="1"/>
  <c r="CJ14" i="162"/>
  <c r="CJ13" i="162"/>
  <c r="CJ12" i="162"/>
  <c r="CN12" i="162" s="1"/>
  <c r="CJ11" i="162"/>
  <c r="CN11" i="162" s="1"/>
  <c r="CJ10" i="162"/>
  <c r="CJ9" i="162"/>
  <c r="CH17" i="162"/>
  <c r="CH16" i="162"/>
  <c r="CH15" i="162"/>
  <c r="CH14" i="162"/>
  <c r="CH13" i="162"/>
  <c r="CH12" i="162"/>
  <c r="CH11" i="162"/>
  <c r="CH10" i="162"/>
  <c r="CH9" i="162"/>
  <c r="CG17" i="162"/>
  <c r="CG16" i="162"/>
  <c r="CG15" i="162"/>
  <c r="CG14" i="162"/>
  <c r="CG13" i="162"/>
  <c r="CG12" i="162"/>
  <c r="CG11" i="162"/>
  <c r="CG10" i="162"/>
  <c r="CG9" i="162"/>
  <c r="CF17" i="162"/>
  <c r="CF16" i="162"/>
  <c r="CF15" i="162"/>
  <c r="CF14" i="162"/>
  <c r="CF13" i="162"/>
  <c r="CF12" i="162"/>
  <c r="CF11" i="162"/>
  <c r="CF10" i="162"/>
  <c r="CF9" i="162"/>
  <c r="CE17" i="162"/>
  <c r="CE16" i="162"/>
  <c r="CI16" i="162" s="1"/>
  <c r="CE15" i="162"/>
  <c r="CI15" i="162" s="1"/>
  <c r="CE14" i="162"/>
  <c r="CE13" i="162"/>
  <c r="CE12" i="162"/>
  <c r="CI12" i="162" s="1"/>
  <c r="CE11" i="162"/>
  <c r="CI11" i="162" s="1"/>
  <c r="CE10" i="162"/>
  <c r="CE9" i="162"/>
  <c r="CC17" i="162"/>
  <c r="CC16" i="162"/>
  <c r="CC15" i="162"/>
  <c r="CC14" i="162"/>
  <c r="CC13" i="162"/>
  <c r="CC12" i="162"/>
  <c r="CC11" i="162"/>
  <c r="CC10" i="162"/>
  <c r="CC9" i="162"/>
  <c r="CB17" i="162"/>
  <c r="CB16" i="162"/>
  <c r="CB15" i="162"/>
  <c r="CB14" i="162"/>
  <c r="CB13" i="162"/>
  <c r="CB12" i="162"/>
  <c r="CB11" i="162"/>
  <c r="CB10" i="162"/>
  <c r="CB9" i="162"/>
  <c r="CA17" i="162"/>
  <c r="CA16" i="162"/>
  <c r="CA15" i="162"/>
  <c r="CA14" i="162"/>
  <c r="CA13" i="162"/>
  <c r="CA12" i="162"/>
  <c r="CA11" i="162"/>
  <c r="CA10" i="162"/>
  <c r="CA9" i="162"/>
  <c r="BZ17" i="162"/>
  <c r="BZ16" i="162"/>
  <c r="CD16" i="162" s="1"/>
  <c r="BZ15" i="162"/>
  <c r="CD15" i="162" s="1"/>
  <c r="BZ14" i="162"/>
  <c r="BZ13" i="162"/>
  <c r="BZ12" i="162"/>
  <c r="CD12" i="162" s="1"/>
  <c r="BZ11" i="162"/>
  <c r="CD11" i="162" s="1"/>
  <c r="BZ10" i="162"/>
  <c r="BZ9" i="162"/>
  <c r="BX17" i="162"/>
  <c r="BX16" i="162"/>
  <c r="BX15" i="162"/>
  <c r="BX14" i="162"/>
  <c r="BX13" i="162"/>
  <c r="BX12" i="162"/>
  <c r="BX11" i="162"/>
  <c r="BX10" i="162"/>
  <c r="BX9" i="162"/>
  <c r="BW17" i="162"/>
  <c r="BW16" i="162"/>
  <c r="BW15" i="162"/>
  <c r="BW14" i="162"/>
  <c r="BW13" i="162"/>
  <c r="BW12" i="162"/>
  <c r="BW11" i="162"/>
  <c r="BW10" i="162"/>
  <c r="BW9" i="162"/>
  <c r="BV17" i="162"/>
  <c r="BV16" i="162"/>
  <c r="BV15" i="162"/>
  <c r="BV14" i="162"/>
  <c r="BV13" i="162"/>
  <c r="BV12" i="162"/>
  <c r="BV11" i="162"/>
  <c r="BV10" i="162"/>
  <c r="BV9" i="162"/>
  <c r="BU17" i="162"/>
  <c r="BU16" i="162"/>
  <c r="BY16" i="162" s="1"/>
  <c r="BU15" i="162"/>
  <c r="BY15" i="162" s="1"/>
  <c r="BU14" i="162"/>
  <c r="BU13" i="162"/>
  <c r="BU12" i="162"/>
  <c r="BY12" i="162" s="1"/>
  <c r="BU11" i="162"/>
  <c r="BY11" i="162" s="1"/>
  <c r="BU10" i="162"/>
  <c r="BU9" i="162"/>
  <c r="BS17" i="162"/>
  <c r="BS16" i="162"/>
  <c r="BS15" i="162"/>
  <c r="BS14" i="162"/>
  <c r="BS13" i="162"/>
  <c r="BS12" i="162"/>
  <c r="BS11" i="162"/>
  <c r="BS10" i="162"/>
  <c r="BS9" i="162"/>
  <c r="BR17" i="162"/>
  <c r="BR16" i="162"/>
  <c r="BR15" i="162"/>
  <c r="BR14" i="162"/>
  <c r="BR13" i="162"/>
  <c r="BR12" i="162"/>
  <c r="BR11" i="162"/>
  <c r="BR10" i="162"/>
  <c r="BR9" i="162"/>
  <c r="BQ17" i="162"/>
  <c r="BQ16" i="162"/>
  <c r="BQ15" i="162"/>
  <c r="BQ14" i="162"/>
  <c r="BQ13" i="162"/>
  <c r="BQ12" i="162"/>
  <c r="BQ11" i="162"/>
  <c r="BQ10" i="162"/>
  <c r="BQ9" i="162"/>
  <c r="BP17" i="162"/>
  <c r="BP16" i="162"/>
  <c r="BT16" i="162" s="1"/>
  <c r="BP15" i="162"/>
  <c r="BT15" i="162" s="1"/>
  <c r="BP14" i="162"/>
  <c r="BP13" i="162"/>
  <c r="BP12" i="162"/>
  <c r="BT12" i="162" s="1"/>
  <c r="BP11" i="162"/>
  <c r="BT11" i="162" s="1"/>
  <c r="BP10" i="162"/>
  <c r="BP9" i="162"/>
  <c r="BN17" i="162"/>
  <c r="BN16" i="162"/>
  <c r="BN15" i="162"/>
  <c r="BN14" i="162"/>
  <c r="BN13" i="162"/>
  <c r="BN12" i="162"/>
  <c r="BN11" i="162"/>
  <c r="BN10" i="162"/>
  <c r="BN9" i="162"/>
  <c r="BM17" i="162"/>
  <c r="BM16" i="162"/>
  <c r="BM15" i="162"/>
  <c r="BM14" i="162"/>
  <c r="BM13" i="162"/>
  <c r="BM12" i="162"/>
  <c r="BM11" i="162"/>
  <c r="BM10" i="162"/>
  <c r="BM9" i="162"/>
  <c r="BL17" i="162"/>
  <c r="BL16" i="162"/>
  <c r="BL15" i="162"/>
  <c r="BL14" i="162"/>
  <c r="BL13" i="162"/>
  <c r="BL12" i="162"/>
  <c r="BL11" i="162"/>
  <c r="BL10" i="162"/>
  <c r="BL9" i="162"/>
  <c r="BK17" i="162"/>
  <c r="BK16" i="162"/>
  <c r="BO16" i="162" s="1"/>
  <c r="BK15" i="162"/>
  <c r="BO15" i="162" s="1"/>
  <c r="BK14" i="162"/>
  <c r="BK13" i="162"/>
  <c r="BK12" i="162"/>
  <c r="BO12" i="162" s="1"/>
  <c r="BK11" i="162"/>
  <c r="BO11" i="162" s="1"/>
  <c r="BK10" i="162"/>
  <c r="BK9" i="162"/>
  <c r="BC17" i="162"/>
  <c r="BE17" i="162" s="1"/>
  <c r="BC16" i="162"/>
  <c r="BE16" i="162" s="1"/>
  <c r="BC15" i="162"/>
  <c r="BE15" i="162" s="1"/>
  <c r="BC14" i="162"/>
  <c r="BE14" i="162" s="1"/>
  <c r="BC13" i="162"/>
  <c r="BE13" i="162" s="1"/>
  <c r="BC12" i="162"/>
  <c r="BE12" i="162" s="1"/>
  <c r="BC11" i="162"/>
  <c r="BE11" i="162" s="1"/>
  <c r="BC10" i="162"/>
  <c r="BE10" i="162" s="1"/>
  <c r="BC9" i="162"/>
  <c r="BE9" i="162" s="1"/>
  <c r="CM24" i="142"/>
  <c r="CM23" i="142"/>
  <c r="CM22" i="142"/>
  <c r="CM21" i="142"/>
  <c r="CM20" i="142"/>
  <c r="CM19" i="142"/>
  <c r="CM18" i="142"/>
  <c r="CM17" i="142"/>
  <c r="CM16" i="142"/>
  <c r="CM15" i="142"/>
  <c r="CM14" i="142"/>
  <c r="CM13" i="142"/>
  <c r="CM12" i="142"/>
  <c r="CM11" i="142"/>
  <c r="CM10" i="142"/>
  <c r="CM9" i="142"/>
  <c r="CL24" i="142"/>
  <c r="CL23" i="142"/>
  <c r="CL22" i="142"/>
  <c r="CL21" i="142"/>
  <c r="CL20" i="142"/>
  <c r="CL19" i="142"/>
  <c r="CL18" i="142"/>
  <c r="CL17" i="142"/>
  <c r="CL16" i="142"/>
  <c r="CL15" i="142"/>
  <c r="CL14" i="142"/>
  <c r="CL13" i="142"/>
  <c r="CL12" i="142"/>
  <c r="CL11" i="142"/>
  <c r="CL10" i="142"/>
  <c r="CL9" i="142"/>
  <c r="CK24" i="142"/>
  <c r="CK23" i="142"/>
  <c r="CK22" i="142"/>
  <c r="CK21" i="142"/>
  <c r="CK20" i="142"/>
  <c r="CK19" i="142"/>
  <c r="CK18" i="142"/>
  <c r="CK17" i="142"/>
  <c r="CK16" i="142"/>
  <c r="CK15" i="142"/>
  <c r="CK14" i="142"/>
  <c r="CK13" i="142"/>
  <c r="CK12" i="142"/>
  <c r="CK11" i="142"/>
  <c r="CK10" i="142"/>
  <c r="CK9" i="142"/>
  <c r="CJ24" i="142"/>
  <c r="CN24" i="142" s="1"/>
  <c r="CJ23" i="142"/>
  <c r="CN23" i="142" s="1"/>
  <c r="CJ22" i="142"/>
  <c r="CN22" i="142" s="1"/>
  <c r="CJ21" i="142"/>
  <c r="CN21" i="142" s="1"/>
  <c r="CJ20" i="142"/>
  <c r="CN20" i="142" s="1"/>
  <c r="CJ19" i="142"/>
  <c r="CN19" i="142" s="1"/>
  <c r="CJ18" i="142"/>
  <c r="CN18" i="142" s="1"/>
  <c r="CJ17" i="142"/>
  <c r="CN17" i="142" s="1"/>
  <c r="CJ16" i="142"/>
  <c r="CN16" i="142" s="1"/>
  <c r="CJ15" i="142"/>
  <c r="CN15" i="142" s="1"/>
  <c r="CJ14" i="142"/>
  <c r="CN14" i="142" s="1"/>
  <c r="CJ13" i="142"/>
  <c r="CN13" i="142" s="1"/>
  <c r="CJ12" i="142"/>
  <c r="CN12" i="142" s="1"/>
  <c r="CJ11" i="142"/>
  <c r="CN11" i="142" s="1"/>
  <c r="CJ10" i="142"/>
  <c r="CN10" i="142" s="1"/>
  <c r="CJ9" i="142"/>
  <c r="CN9" i="142" s="1"/>
  <c r="CH24" i="142"/>
  <c r="CH23" i="142"/>
  <c r="CH22" i="142"/>
  <c r="CH21" i="142"/>
  <c r="CH20" i="142"/>
  <c r="CH19" i="142"/>
  <c r="CH18" i="142"/>
  <c r="CH17" i="142"/>
  <c r="CH16" i="142"/>
  <c r="CH15" i="142"/>
  <c r="CH14" i="142"/>
  <c r="CH13" i="142"/>
  <c r="CH12" i="142"/>
  <c r="CH11" i="142"/>
  <c r="CH10" i="142"/>
  <c r="CH9" i="142"/>
  <c r="CG24" i="142"/>
  <c r="CG23" i="142"/>
  <c r="CG22" i="142"/>
  <c r="CG21" i="142"/>
  <c r="CG20" i="142"/>
  <c r="CG19" i="142"/>
  <c r="CG18" i="142"/>
  <c r="CG17" i="142"/>
  <c r="CG16" i="142"/>
  <c r="CG15" i="142"/>
  <c r="CG14" i="142"/>
  <c r="CG13" i="142"/>
  <c r="CG12" i="142"/>
  <c r="CG11" i="142"/>
  <c r="CG10" i="142"/>
  <c r="CG9" i="142"/>
  <c r="CF24" i="142"/>
  <c r="CF23" i="142"/>
  <c r="CF22" i="142"/>
  <c r="CF21" i="142"/>
  <c r="CF20" i="142"/>
  <c r="CF19" i="142"/>
  <c r="CF18" i="142"/>
  <c r="CF17" i="142"/>
  <c r="CF16" i="142"/>
  <c r="CF15" i="142"/>
  <c r="CF14" i="142"/>
  <c r="CF13" i="142"/>
  <c r="CF12" i="142"/>
  <c r="CF11" i="142"/>
  <c r="CF10" i="142"/>
  <c r="CF9" i="142"/>
  <c r="CE24" i="142"/>
  <c r="CI24" i="142" s="1"/>
  <c r="CE23" i="142"/>
  <c r="CI23" i="142" s="1"/>
  <c r="CE22" i="142"/>
  <c r="CI22" i="142" s="1"/>
  <c r="CE21" i="142"/>
  <c r="CI21" i="142" s="1"/>
  <c r="CE20" i="142"/>
  <c r="CI20" i="142" s="1"/>
  <c r="CE19" i="142"/>
  <c r="CI19" i="142" s="1"/>
  <c r="CE18" i="142"/>
  <c r="CI18" i="142" s="1"/>
  <c r="CE17" i="142"/>
  <c r="CI17" i="142" s="1"/>
  <c r="CE16" i="142"/>
  <c r="CI16" i="142" s="1"/>
  <c r="CE15" i="142"/>
  <c r="CI15" i="142" s="1"/>
  <c r="CE14" i="142"/>
  <c r="CI14" i="142" s="1"/>
  <c r="CE13" i="142"/>
  <c r="CI13" i="142" s="1"/>
  <c r="CE12" i="142"/>
  <c r="CI12" i="142" s="1"/>
  <c r="CE11" i="142"/>
  <c r="CI11" i="142" s="1"/>
  <c r="CE10" i="142"/>
  <c r="CI10" i="142" s="1"/>
  <c r="CE9" i="142"/>
  <c r="CI9" i="142" s="1"/>
  <c r="CC24" i="142"/>
  <c r="CC23" i="142"/>
  <c r="CC22" i="142"/>
  <c r="CC21" i="142"/>
  <c r="CC20" i="142"/>
  <c r="CC19" i="142"/>
  <c r="CC18" i="142"/>
  <c r="CC17" i="142"/>
  <c r="CC16" i="142"/>
  <c r="CC15" i="142"/>
  <c r="CC14" i="142"/>
  <c r="CC13" i="142"/>
  <c r="CC12" i="142"/>
  <c r="CC11" i="142"/>
  <c r="CC10" i="142"/>
  <c r="CC9" i="142"/>
  <c r="CB24" i="142"/>
  <c r="CB23" i="142"/>
  <c r="CB22" i="142"/>
  <c r="CB21" i="142"/>
  <c r="CB20" i="142"/>
  <c r="CB19" i="142"/>
  <c r="CB18" i="142"/>
  <c r="CB17" i="142"/>
  <c r="CB16" i="142"/>
  <c r="CB15" i="142"/>
  <c r="CB14" i="142"/>
  <c r="CB13" i="142"/>
  <c r="CB12" i="142"/>
  <c r="CB11" i="142"/>
  <c r="CB10" i="142"/>
  <c r="CB9" i="142"/>
  <c r="CA24" i="142"/>
  <c r="CA23" i="142"/>
  <c r="CA22" i="142"/>
  <c r="CA21" i="142"/>
  <c r="CA20" i="142"/>
  <c r="CA19" i="142"/>
  <c r="CA18" i="142"/>
  <c r="CA17" i="142"/>
  <c r="CA16" i="142"/>
  <c r="CA15" i="142"/>
  <c r="CA14" i="142"/>
  <c r="CA13" i="142"/>
  <c r="CA12" i="142"/>
  <c r="CA11" i="142"/>
  <c r="CA10" i="142"/>
  <c r="CA9" i="142"/>
  <c r="BZ24" i="142"/>
  <c r="CD24" i="142" s="1"/>
  <c r="BZ23" i="142"/>
  <c r="CD23" i="142" s="1"/>
  <c r="BZ22" i="142"/>
  <c r="CD22" i="142" s="1"/>
  <c r="BZ21" i="142"/>
  <c r="CD21" i="142" s="1"/>
  <c r="BZ20" i="142"/>
  <c r="CD20" i="142" s="1"/>
  <c r="BZ19" i="142"/>
  <c r="CD19" i="142" s="1"/>
  <c r="BZ18" i="142"/>
  <c r="CD18" i="142" s="1"/>
  <c r="BZ17" i="142"/>
  <c r="CD17" i="142" s="1"/>
  <c r="BZ16" i="142"/>
  <c r="CD16" i="142" s="1"/>
  <c r="BZ15" i="142"/>
  <c r="CD15" i="142" s="1"/>
  <c r="BZ14" i="142"/>
  <c r="CD14" i="142" s="1"/>
  <c r="BZ13" i="142"/>
  <c r="CD13" i="142" s="1"/>
  <c r="BZ12" i="142"/>
  <c r="CD12" i="142" s="1"/>
  <c r="BZ11" i="142"/>
  <c r="CD11" i="142" s="1"/>
  <c r="BZ10" i="142"/>
  <c r="CD10" i="142" s="1"/>
  <c r="BZ9" i="142"/>
  <c r="CD9" i="142" s="1"/>
  <c r="BX24" i="142"/>
  <c r="BX23" i="142"/>
  <c r="BX22" i="142"/>
  <c r="BX21" i="142"/>
  <c r="BX20" i="142"/>
  <c r="BX19" i="142"/>
  <c r="BX18" i="142"/>
  <c r="BX17" i="142"/>
  <c r="BX16" i="142"/>
  <c r="BX15" i="142"/>
  <c r="BX14" i="142"/>
  <c r="BX13" i="142"/>
  <c r="BX12" i="142"/>
  <c r="BX11" i="142"/>
  <c r="BX10" i="142"/>
  <c r="BX9" i="142"/>
  <c r="BW24" i="142"/>
  <c r="BW23" i="142"/>
  <c r="BW22" i="142"/>
  <c r="BW21" i="142"/>
  <c r="BW20" i="142"/>
  <c r="BW19" i="142"/>
  <c r="BW18" i="142"/>
  <c r="BW17" i="142"/>
  <c r="BW16" i="142"/>
  <c r="BW15" i="142"/>
  <c r="BW14" i="142"/>
  <c r="BW13" i="142"/>
  <c r="BW12" i="142"/>
  <c r="BW11" i="142"/>
  <c r="BW10" i="142"/>
  <c r="BW9" i="142"/>
  <c r="BV24" i="142"/>
  <c r="BV23" i="142"/>
  <c r="BV22" i="142"/>
  <c r="BV21" i="142"/>
  <c r="BV20" i="142"/>
  <c r="BV19" i="142"/>
  <c r="BV18" i="142"/>
  <c r="BV17" i="142"/>
  <c r="BV16" i="142"/>
  <c r="BV15" i="142"/>
  <c r="BV14" i="142"/>
  <c r="BV13" i="142"/>
  <c r="BV12" i="142"/>
  <c r="BV11" i="142"/>
  <c r="BV10" i="142"/>
  <c r="BV9" i="142"/>
  <c r="BU24" i="142"/>
  <c r="BY24" i="142" s="1"/>
  <c r="BU23" i="142"/>
  <c r="BY23" i="142" s="1"/>
  <c r="BU22" i="142"/>
  <c r="BY22" i="142" s="1"/>
  <c r="BU21" i="142"/>
  <c r="BY21" i="142" s="1"/>
  <c r="BU20" i="142"/>
  <c r="BY20" i="142" s="1"/>
  <c r="BU19" i="142"/>
  <c r="BY19" i="142" s="1"/>
  <c r="BU18" i="142"/>
  <c r="BY18" i="142" s="1"/>
  <c r="BU17" i="142"/>
  <c r="BY17" i="142" s="1"/>
  <c r="BU16" i="142"/>
  <c r="BY16" i="142" s="1"/>
  <c r="BU15" i="142"/>
  <c r="BY15" i="142" s="1"/>
  <c r="BU14" i="142"/>
  <c r="BY14" i="142" s="1"/>
  <c r="BU13" i="142"/>
  <c r="BY13" i="142" s="1"/>
  <c r="BU12" i="142"/>
  <c r="BY12" i="142" s="1"/>
  <c r="BU11" i="142"/>
  <c r="BY11" i="142" s="1"/>
  <c r="BU10" i="142"/>
  <c r="BY10" i="142" s="1"/>
  <c r="BU9" i="142"/>
  <c r="BY9" i="142" s="1"/>
  <c r="BS24" i="142"/>
  <c r="BS23" i="142"/>
  <c r="BS22" i="142"/>
  <c r="BS21" i="142"/>
  <c r="BS20" i="142"/>
  <c r="BS19" i="142"/>
  <c r="BS18" i="142"/>
  <c r="BS17" i="142"/>
  <c r="BS16" i="142"/>
  <c r="BS15" i="142"/>
  <c r="BS14" i="142"/>
  <c r="BS13" i="142"/>
  <c r="BS12" i="142"/>
  <c r="BS11" i="142"/>
  <c r="BS10" i="142"/>
  <c r="BS9" i="142"/>
  <c r="BR24" i="142"/>
  <c r="BR23" i="142"/>
  <c r="BR22" i="142"/>
  <c r="BR21" i="142"/>
  <c r="BR20" i="142"/>
  <c r="BR19" i="142"/>
  <c r="BR18" i="142"/>
  <c r="BR17" i="142"/>
  <c r="BR16" i="142"/>
  <c r="BR15" i="142"/>
  <c r="BR14" i="142"/>
  <c r="BR13" i="142"/>
  <c r="BR12" i="142"/>
  <c r="BR11" i="142"/>
  <c r="BR10" i="142"/>
  <c r="BR9" i="142"/>
  <c r="BQ24" i="142"/>
  <c r="BQ23" i="142"/>
  <c r="BQ22" i="142"/>
  <c r="BQ21" i="142"/>
  <c r="BQ20" i="142"/>
  <c r="BQ19" i="142"/>
  <c r="BQ18" i="142"/>
  <c r="BQ17" i="142"/>
  <c r="BQ16" i="142"/>
  <c r="BQ15" i="142"/>
  <c r="BQ14" i="142"/>
  <c r="BQ13" i="142"/>
  <c r="BQ12" i="142"/>
  <c r="BQ11" i="142"/>
  <c r="BQ10" i="142"/>
  <c r="BQ9" i="142"/>
  <c r="BP24" i="142"/>
  <c r="BT24" i="142" s="1"/>
  <c r="BP23" i="142"/>
  <c r="BT23" i="142" s="1"/>
  <c r="BP22" i="142"/>
  <c r="BT22" i="142" s="1"/>
  <c r="BP21" i="142"/>
  <c r="BT21" i="142" s="1"/>
  <c r="BP20" i="142"/>
  <c r="BT20" i="142" s="1"/>
  <c r="BP19" i="142"/>
  <c r="BT19" i="142" s="1"/>
  <c r="BP18" i="142"/>
  <c r="BT18" i="142" s="1"/>
  <c r="BP17" i="142"/>
  <c r="BT17" i="142" s="1"/>
  <c r="BP16" i="142"/>
  <c r="BT16" i="142" s="1"/>
  <c r="BP15" i="142"/>
  <c r="BT15" i="142" s="1"/>
  <c r="BP14" i="142"/>
  <c r="BT14" i="142" s="1"/>
  <c r="BP13" i="142"/>
  <c r="BT13" i="142" s="1"/>
  <c r="BP12" i="142"/>
  <c r="BT12" i="142" s="1"/>
  <c r="BP11" i="142"/>
  <c r="BT11" i="142" s="1"/>
  <c r="BP10" i="142"/>
  <c r="BT10" i="142" s="1"/>
  <c r="BP9" i="142"/>
  <c r="BT9" i="142" s="1"/>
  <c r="BN24" i="142"/>
  <c r="BN23" i="142"/>
  <c r="BN22" i="142"/>
  <c r="BN21" i="142"/>
  <c r="BN20" i="142"/>
  <c r="BN19" i="142"/>
  <c r="BN18" i="142"/>
  <c r="BN17" i="142"/>
  <c r="BN16" i="142"/>
  <c r="BN15" i="142"/>
  <c r="BN14" i="142"/>
  <c r="BN13" i="142"/>
  <c r="BN12" i="142"/>
  <c r="BN11" i="142"/>
  <c r="BN10" i="142"/>
  <c r="BN9" i="142"/>
  <c r="BM24" i="142"/>
  <c r="BM23" i="142"/>
  <c r="BM22" i="142"/>
  <c r="BM21" i="142"/>
  <c r="BM20" i="142"/>
  <c r="BM19" i="142"/>
  <c r="BM18" i="142"/>
  <c r="BM17" i="142"/>
  <c r="BM16" i="142"/>
  <c r="BM15" i="142"/>
  <c r="BM14" i="142"/>
  <c r="BM13" i="142"/>
  <c r="BM12" i="142"/>
  <c r="BM11" i="142"/>
  <c r="BM10" i="142"/>
  <c r="BM9" i="142"/>
  <c r="BL24" i="142"/>
  <c r="BL23" i="142"/>
  <c r="BL22" i="142"/>
  <c r="BL21" i="142"/>
  <c r="BL20" i="142"/>
  <c r="BL19" i="142"/>
  <c r="BL18" i="142"/>
  <c r="BL17" i="142"/>
  <c r="BL16" i="142"/>
  <c r="BL15" i="142"/>
  <c r="BL14" i="142"/>
  <c r="BL13" i="142"/>
  <c r="BL12" i="142"/>
  <c r="BL11" i="142"/>
  <c r="BL10" i="142"/>
  <c r="BL9" i="142"/>
  <c r="BK24" i="142"/>
  <c r="BO24" i="142" s="1"/>
  <c r="BK23" i="142"/>
  <c r="BO23" i="142" s="1"/>
  <c r="BK22" i="142"/>
  <c r="BO22" i="142" s="1"/>
  <c r="BK21" i="142"/>
  <c r="BO21" i="142" s="1"/>
  <c r="BK20" i="142"/>
  <c r="BO20" i="142" s="1"/>
  <c r="BK19" i="142"/>
  <c r="BO19" i="142" s="1"/>
  <c r="BK18" i="142"/>
  <c r="BO18" i="142" s="1"/>
  <c r="BK17" i="142"/>
  <c r="BO17" i="142" s="1"/>
  <c r="BK16" i="142"/>
  <c r="BO16" i="142" s="1"/>
  <c r="BK15" i="142"/>
  <c r="BO15" i="142" s="1"/>
  <c r="BK14" i="142"/>
  <c r="BO14" i="142" s="1"/>
  <c r="BK13" i="142"/>
  <c r="BO13" i="142" s="1"/>
  <c r="BK12" i="142"/>
  <c r="BO12" i="142" s="1"/>
  <c r="BK11" i="142"/>
  <c r="BO11" i="142" s="1"/>
  <c r="BK10" i="142"/>
  <c r="BO10" i="142" s="1"/>
  <c r="BK9" i="142"/>
  <c r="BO9" i="142" s="1"/>
  <c r="BC24" i="142"/>
  <c r="BE24" i="142" s="1"/>
  <c r="BC23" i="142"/>
  <c r="BE23" i="142" s="1"/>
  <c r="BC22" i="142"/>
  <c r="BE22" i="142" s="1"/>
  <c r="BC21" i="142"/>
  <c r="BE21" i="142" s="1"/>
  <c r="BC20" i="142"/>
  <c r="BE20" i="142" s="1"/>
  <c r="BC19" i="142"/>
  <c r="BE19" i="142" s="1"/>
  <c r="BC18" i="142"/>
  <c r="BE18" i="142" s="1"/>
  <c r="BC17" i="142"/>
  <c r="BE17" i="142" s="1"/>
  <c r="BC16" i="142"/>
  <c r="BE16" i="142" s="1"/>
  <c r="BC15" i="142"/>
  <c r="BE15" i="142" s="1"/>
  <c r="BC14" i="142"/>
  <c r="BE14" i="142" s="1"/>
  <c r="BC13" i="142"/>
  <c r="BE13" i="142" s="1"/>
  <c r="BC12" i="142"/>
  <c r="BE12" i="142" s="1"/>
  <c r="BC11" i="142"/>
  <c r="BE11" i="142" s="1"/>
  <c r="BC10" i="142"/>
  <c r="BE10" i="142" s="1"/>
  <c r="BC9" i="142"/>
  <c r="BE9" i="142" s="1"/>
  <c r="BO9" i="162" l="1"/>
  <c r="BO13" i="162"/>
  <c r="BO17" i="162"/>
  <c r="BT9" i="162"/>
  <c r="BT13" i="162"/>
  <c r="BT17" i="162"/>
  <c r="BY9" i="162"/>
  <c r="BY13" i="162"/>
  <c r="BY17" i="162"/>
  <c r="CD9" i="162"/>
  <c r="CD13" i="162"/>
  <c r="CD17" i="162"/>
  <c r="CI9" i="162"/>
  <c r="CI13" i="162"/>
  <c r="CI17" i="162"/>
  <c r="CN9" i="162"/>
  <c r="CN13" i="162"/>
  <c r="CN17" i="162"/>
  <c r="BO10" i="162"/>
  <c r="BO14" i="162"/>
  <c r="BT10" i="162"/>
  <c r="BT14" i="162"/>
  <c r="BY10" i="162"/>
  <c r="BY14" i="162"/>
  <c r="CD10" i="162"/>
  <c r="CD14" i="162"/>
  <c r="CI10" i="162"/>
  <c r="CI14" i="162"/>
  <c r="CN10" i="162"/>
  <c r="CN14" i="162"/>
  <c r="AU7" i="162"/>
  <c r="AM7" i="162"/>
  <c r="AE7" i="162"/>
  <c r="W7" i="162"/>
  <c r="O7" i="162"/>
  <c r="G7" i="162"/>
  <c r="AU6" i="162"/>
  <c r="AM6" i="162"/>
  <c r="AE6" i="162"/>
  <c r="W6" i="162"/>
  <c r="O6" i="162"/>
  <c r="G6" i="162"/>
  <c r="O5" i="162"/>
  <c r="O4" i="162"/>
  <c r="BG3" i="162"/>
  <c r="C3" i="162"/>
  <c r="CM2" i="162"/>
  <c r="CL2" i="162"/>
  <c r="CK2" i="162"/>
  <c r="CJ2" i="162"/>
  <c r="CN2" i="162" s="1"/>
  <c r="CH2" i="162"/>
  <c r="CG2" i="162"/>
  <c r="CF2" i="162"/>
  <c r="CE2" i="162"/>
  <c r="CI2" i="162" s="1"/>
  <c r="CC2" i="162"/>
  <c r="CB2" i="162"/>
  <c r="CA2" i="162"/>
  <c r="BZ2" i="162"/>
  <c r="CD2" i="162" s="1"/>
  <c r="BX2" i="162"/>
  <c r="BW2" i="162"/>
  <c r="BV2" i="162"/>
  <c r="BU2" i="162"/>
  <c r="BY2" i="162" s="1"/>
  <c r="BS2" i="162"/>
  <c r="BR2" i="162"/>
  <c r="BQ2" i="162"/>
  <c r="BP2" i="162"/>
  <c r="BT2" i="162" s="1"/>
  <c r="BN2" i="162"/>
  <c r="BM2" i="162"/>
  <c r="BL2" i="162"/>
  <c r="BK2" i="162"/>
  <c r="BO2" i="162" s="1"/>
  <c r="BF2" i="162"/>
  <c r="BD2" i="162"/>
  <c r="BC2" i="162"/>
  <c r="AU7" i="161"/>
  <c r="AM7" i="161"/>
  <c r="AE7" i="161"/>
  <c r="W7" i="161"/>
  <c r="O7" i="161"/>
  <c r="G7" i="161"/>
  <c r="AU6" i="161"/>
  <c r="AM6" i="161"/>
  <c r="AE6" i="161"/>
  <c r="W6" i="161"/>
  <c r="O6" i="161"/>
  <c r="G6" i="161"/>
  <c r="O5" i="161"/>
  <c r="O4" i="161"/>
  <c r="BD2" i="161" s="1"/>
  <c r="BG3" i="161"/>
  <c r="C3" i="161"/>
  <c r="CM2" i="161"/>
  <c r="CL2" i="161"/>
  <c r="CK2" i="161"/>
  <c r="CJ2" i="161"/>
  <c r="CH2" i="161"/>
  <c r="CG2" i="161"/>
  <c r="CF2" i="161"/>
  <c r="CE2" i="161"/>
  <c r="CC2" i="161"/>
  <c r="CB2" i="161"/>
  <c r="CA2" i="161"/>
  <c r="BZ2" i="161"/>
  <c r="BX2" i="161"/>
  <c r="BW2" i="161"/>
  <c r="BV2" i="161"/>
  <c r="BU2" i="161"/>
  <c r="BS2" i="161"/>
  <c r="BR2" i="161"/>
  <c r="BQ2" i="161"/>
  <c r="BP2" i="161"/>
  <c r="BN2" i="161"/>
  <c r="BM2" i="161"/>
  <c r="BL2" i="161"/>
  <c r="BK2" i="161"/>
  <c r="BC2" i="161"/>
  <c r="AU7" i="160"/>
  <c r="AM7" i="160"/>
  <c r="AE7" i="160"/>
  <c r="W7" i="160"/>
  <c r="O7" i="160"/>
  <c r="G7" i="160"/>
  <c r="AU6" i="160"/>
  <c r="AM6" i="160"/>
  <c r="AE6" i="160"/>
  <c r="W6" i="160"/>
  <c r="O6" i="160"/>
  <c r="G6" i="160"/>
  <c r="O5" i="160"/>
  <c r="O4" i="160"/>
  <c r="BG3" i="160"/>
  <c r="C3" i="160"/>
  <c r="CM2" i="160"/>
  <c r="CL2" i="160"/>
  <c r="CK2" i="160"/>
  <c r="CJ2" i="160"/>
  <c r="CN2" i="160" s="1"/>
  <c r="CH2" i="160"/>
  <c r="CG2" i="160"/>
  <c r="CF2" i="160"/>
  <c r="CE2" i="160"/>
  <c r="CI2" i="160" s="1"/>
  <c r="CC2" i="160"/>
  <c r="CB2" i="160"/>
  <c r="CA2" i="160"/>
  <c r="BZ2" i="160"/>
  <c r="BX2" i="160"/>
  <c r="BW2" i="160"/>
  <c r="BV2" i="160"/>
  <c r="BU2" i="160"/>
  <c r="BS2" i="160"/>
  <c r="BR2" i="160"/>
  <c r="BQ2" i="160"/>
  <c r="BP2" i="160"/>
  <c r="BT2" i="160" s="1"/>
  <c r="BN2" i="160"/>
  <c r="BM2" i="160"/>
  <c r="BL2" i="160"/>
  <c r="BK2" i="160"/>
  <c r="BO2" i="160" s="1"/>
  <c r="BF2" i="160"/>
  <c r="BD2" i="160"/>
  <c r="BC2" i="160"/>
  <c r="BE2" i="160" s="1"/>
  <c r="J4" i="5"/>
  <c r="I4" i="5"/>
  <c r="BY2" i="160" l="1"/>
  <c r="CD2" i="160"/>
  <c r="BF2" i="161"/>
  <c r="BT2" i="161"/>
  <c r="BO2" i="161"/>
  <c r="BY2" i="161"/>
  <c r="CD2" i="161"/>
  <c r="CI2" i="161"/>
  <c r="CN2" i="161"/>
  <c r="BE2" i="161"/>
  <c r="BE2" i="162"/>
  <c r="AU7" i="159"/>
  <c r="AM7" i="159"/>
  <c r="AE7" i="159"/>
  <c r="W7" i="159"/>
  <c r="O7" i="159"/>
  <c r="G7" i="159"/>
  <c r="AU6" i="159"/>
  <c r="AM6" i="159"/>
  <c r="AE6" i="159"/>
  <c r="W6" i="159"/>
  <c r="O6" i="159"/>
  <c r="G6" i="159"/>
  <c r="O5" i="159"/>
  <c r="O4" i="159"/>
  <c r="BF2" i="159" s="1"/>
  <c r="BG3" i="159"/>
  <c r="C3" i="159"/>
  <c r="CM2" i="159"/>
  <c r="CL2" i="159"/>
  <c r="CK2" i="159"/>
  <c r="CJ2" i="159"/>
  <c r="CN2" i="159" s="1"/>
  <c r="CH2" i="159"/>
  <c r="CG2" i="159"/>
  <c r="CF2" i="159"/>
  <c r="CE2" i="159"/>
  <c r="CI2" i="159" s="1"/>
  <c r="CC2" i="159"/>
  <c r="CB2" i="159"/>
  <c r="CA2" i="159"/>
  <c r="BZ2" i="159"/>
  <c r="CD2" i="159" s="1"/>
  <c r="BX2" i="159"/>
  <c r="BW2" i="159"/>
  <c r="BV2" i="159"/>
  <c r="BU2" i="159"/>
  <c r="BY2" i="159" s="1"/>
  <c r="BS2" i="159"/>
  <c r="BR2" i="159"/>
  <c r="BQ2" i="159"/>
  <c r="BP2" i="159"/>
  <c r="BT2" i="159" s="1"/>
  <c r="BN2" i="159"/>
  <c r="BM2" i="159"/>
  <c r="BL2" i="159"/>
  <c r="BK2" i="159"/>
  <c r="BO2" i="159" s="1"/>
  <c r="BC2" i="159"/>
  <c r="AU7" i="155"/>
  <c r="AM7" i="155"/>
  <c r="AE7" i="155"/>
  <c r="W7" i="155"/>
  <c r="O7" i="155"/>
  <c r="G7" i="155"/>
  <c r="AU6" i="155"/>
  <c r="AM6" i="155"/>
  <c r="AE6" i="155"/>
  <c r="W6" i="155"/>
  <c r="O6" i="155"/>
  <c r="G6" i="155"/>
  <c r="O5" i="155"/>
  <c r="O4" i="155"/>
  <c r="BF2" i="155" s="1"/>
  <c r="BG3" i="155"/>
  <c r="C3" i="155"/>
  <c r="CM2" i="155"/>
  <c r="CL2" i="155"/>
  <c r="CK2" i="155"/>
  <c r="CJ2" i="155"/>
  <c r="CH2" i="155"/>
  <c r="CG2" i="155"/>
  <c r="CF2" i="155"/>
  <c r="CE2" i="155"/>
  <c r="CC2" i="155"/>
  <c r="CB2" i="155"/>
  <c r="CA2" i="155"/>
  <c r="BZ2" i="155"/>
  <c r="BX2" i="155"/>
  <c r="BW2" i="155"/>
  <c r="BV2" i="155"/>
  <c r="BU2" i="155"/>
  <c r="BS2" i="155"/>
  <c r="BR2" i="155"/>
  <c r="BQ2" i="155"/>
  <c r="BP2" i="155"/>
  <c r="BN2" i="155"/>
  <c r="BM2" i="155"/>
  <c r="BL2" i="155"/>
  <c r="BK2" i="155"/>
  <c r="BC2" i="155"/>
  <c r="AU7" i="142"/>
  <c r="AM7" i="142"/>
  <c r="AU7" i="137"/>
  <c r="AM7" i="137"/>
  <c r="AU6" i="137"/>
  <c r="AM6" i="137"/>
  <c r="AU6" i="142"/>
  <c r="AM6" i="142"/>
  <c r="AE6" i="142"/>
  <c r="BC2" i="137"/>
  <c r="CM2" i="137"/>
  <c r="CL2" i="137"/>
  <c r="CK2" i="137"/>
  <c r="CJ2" i="137"/>
  <c r="CN2" i="137" s="1"/>
  <c r="CH2" i="137"/>
  <c r="CG2" i="137"/>
  <c r="CF2" i="137"/>
  <c r="CE2" i="137"/>
  <c r="BC2" i="142"/>
  <c r="CM2" i="142"/>
  <c r="CL2" i="142"/>
  <c r="CK2" i="142"/>
  <c r="CJ2" i="142"/>
  <c r="CH2" i="142"/>
  <c r="CG2" i="142"/>
  <c r="CF2" i="142"/>
  <c r="CE2" i="142"/>
  <c r="O4" i="137"/>
  <c r="BF2" i="137" s="1"/>
  <c r="AE7" i="142"/>
  <c r="W7" i="142"/>
  <c r="O7" i="142"/>
  <c r="G7" i="142"/>
  <c r="W6" i="142"/>
  <c r="O6" i="142"/>
  <c r="G6" i="142"/>
  <c r="O5" i="142"/>
  <c r="O4" i="142"/>
  <c r="BD2" i="142" s="1"/>
  <c r="BG3" i="142"/>
  <c r="C3" i="142"/>
  <c r="CC2" i="142"/>
  <c r="CB2" i="142"/>
  <c r="CA2" i="142"/>
  <c r="BZ2" i="142"/>
  <c r="BX2" i="142"/>
  <c r="BW2" i="142"/>
  <c r="BV2" i="142"/>
  <c r="BU2" i="142"/>
  <c r="BS2" i="142"/>
  <c r="BR2" i="142"/>
  <c r="BQ2" i="142"/>
  <c r="BP2" i="142"/>
  <c r="BN2" i="142"/>
  <c r="BM2" i="142"/>
  <c r="BL2" i="142"/>
  <c r="BK2" i="142"/>
  <c r="AE7" i="137"/>
  <c r="W7" i="137"/>
  <c r="O7" i="137"/>
  <c r="G7" i="137"/>
  <c r="AE6" i="137"/>
  <c r="W6" i="137"/>
  <c r="O6" i="137"/>
  <c r="G6" i="137"/>
  <c r="O5" i="137"/>
  <c r="BG3" i="137"/>
  <c r="C3" i="137"/>
  <c r="CC2" i="137"/>
  <c r="CB2" i="137"/>
  <c r="CA2" i="137"/>
  <c r="BZ2" i="137"/>
  <c r="BX2" i="137"/>
  <c r="BW2" i="137"/>
  <c r="BV2" i="137"/>
  <c r="BU2" i="137"/>
  <c r="BS2" i="137"/>
  <c r="BR2" i="137"/>
  <c r="BQ2" i="137"/>
  <c r="BP2" i="137"/>
  <c r="BT2" i="137" s="1"/>
  <c r="BN2" i="137"/>
  <c r="BM2" i="137"/>
  <c r="BL2" i="137"/>
  <c r="BK2" i="137"/>
  <c r="BO2" i="137" s="1"/>
  <c r="B3" i="5"/>
  <c r="D2" i="103"/>
  <c r="J2" i="103"/>
  <c r="C3" i="103"/>
  <c r="BT2" i="155" l="1"/>
  <c r="BY2" i="155"/>
  <c r="CN2" i="155"/>
  <c r="BY2" i="137"/>
  <c r="CD2" i="137"/>
  <c r="CN2" i="142"/>
  <c r="BF2" i="142"/>
  <c r="CI2" i="142"/>
  <c r="BO2" i="142"/>
  <c r="CI2" i="137"/>
  <c r="BO2" i="155"/>
  <c r="BE2" i="142"/>
  <c r="BT2" i="142"/>
  <c r="BY2" i="142"/>
  <c r="CD2" i="142"/>
  <c r="CD2" i="155"/>
  <c r="CI2" i="155"/>
  <c r="BD2" i="137"/>
  <c r="BE2" i="137" s="1"/>
  <c r="BD2" i="155"/>
  <c r="BE2" i="155" s="1"/>
  <c r="BD2" i="159"/>
  <c r="BE2" i="15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arneveld_1e sel_paspr_1e parc_L" type="6" refreshedVersion="4" background="1">
    <textPr prompt="0" sourceFile="C:\Users\J. Ruiter\Documents\Mijn Concours 3.5 bestanden\DOCUMENTEN\Barneveld_1e sel_paspr_1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Barneveld_1e sel_paspr_2e parc_L" type="6" refreshedVersion="4" background="1">
    <textPr prompt="0" sourceFile="C:\Users\J. Ruiter\Documents\Mijn Concours 3.5 bestanden\DOCUMENTEN\Barneveld_1e sel_paspr_2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L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L1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L12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L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L21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L2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Onwaar" type="6" refreshedVersion="0" background="1">
    <textPr prompt="0" sourceFile="Onwaar" decimal="," thousands=".">
      <textFields>
        <textField/>
      </textFields>
    </textPr>
  </connection>
  <connection id="10" xr16:uid="{00000000-0015-0000-FFFF-FFFF09000000}" name="Spr_Pa_2014_10_11_12" type="6" refreshedVersion="4" background="1" saveData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Spr_Pa_2014_10_11_121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Spr_Pa_2014_10_11_122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Spr_Pa_2014_12_20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Spr_Pa_2014_12_201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Spr_Pa_2015_01_17_18 Bergharen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Spr_Pa_2015_01_17_18 Bergharen1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uitslagen wedstrijd 1Laag Soeren" type="6" refreshedVersion="4" background="1">
    <textPr prompt="0" sourceFile="C:\gab\Kring Berkel IJssel\Selectiewedstrijden\Indoor 2023\Springen paarden\uitslagen wedstrijd 1Laag Soe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uitslagen wedstrijd 1Laag Soeren1" type="6" refreshedVersion="4" background="1">
    <textPr prompt="0" sourceFile="C:\gab\Kring Berkel IJssel\Selectiewedstrijden\Indoor 2023\Springen paarden\uitslagen wedstrijd 1Laag Soe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<sst xmlns="http://schemas.openxmlformats.org/spreadsheetml/2006/main" count="1010" uniqueCount="239">
  <si>
    <t>Ruiter/amazone</t>
  </si>
  <si>
    <t>Paard/pony</t>
  </si>
  <si>
    <t>cat.</t>
  </si>
  <si>
    <t>vereniging</t>
  </si>
  <si>
    <t>pl.</t>
  </si>
  <si>
    <t>opmerking</t>
  </si>
  <si>
    <t>Comb.nr.</t>
  </si>
  <si>
    <t>Selectie uitslagen</t>
  </si>
  <si>
    <t>Kring:</t>
  </si>
  <si>
    <t>Klasse:</t>
  </si>
  <si>
    <t>Cat.:</t>
  </si>
  <si>
    <t>Plaatsingspunten niet gestart:</t>
  </si>
  <si>
    <t>Aantal reserves:</t>
  </si>
  <si>
    <t>Lokatie:</t>
  </si>
  <si>
    <t>Datum:</t>
  </si>
  <si>
    <t>pl.p.</t>
  </si>
  <si>
    <t>Afv.</t>
  </si>
  <si>
    <t>Res.</t>
  </si>
  <si>
    <t>Pl.</t>
  </si>
  <si>
    <t>Afvaardiging aan de Regio Kampioenschappen</t>
  </si>
  <si>
    <t>Volgnr.</t>
  </si>
  <si>
    <t>Klasse</t>
  </si>
  <si>
    <t>pl.pnt</t>
  </si>
  <si>
    <t>Cat.</t>
  </si>
  <si>
    <t>Vereniging</t>
  </si>
  <si>
    <t>Opmerking</t>
  </si>
  <si>
    <t>Aantal wedstrijden:</t>
  </si>
  <si>
    <t>Aantal afvaardiging Regio:</t>
  </si>
  <si>
    <t>Regio Kampioenen</t>
  </si>
  <si>
    <t>Totaal beste</t>
  </si>
  <si>
    <t>Totaal pl.pnt.</t>
  </si>
  <si>
    <t>Aantal per klasse:</t>
  </si>
  <si>
    <t>Springen</t>
  </si>
  <si>
    <t>Aantal afval resultaten:</t>
  </si>
  <si>
    <t>Tot.</t>
  </si>
  <si>
    <t>afval</t>
  </si>
  <si>
    <t>Beste</t>
  </si>
  <si>
    <t>Waarde</t>
  </si>
  <si>
    <t>Gegevens:</t>
  </si>
  <si>
    <t>Naam van de Kring:</t>
  </si>
  <si>
    <t>Regio</t>
  </si>
  <si>
    <t>Interval plaatsingspunten:</t>
  </si>
  <si>
    <t>1=(1,2,3,etc) / 2=(1,3,5,etc)</t>
  </si>
  <si>
    <t>Aantal selectie wedstrijden:</t>
  </si>
  <si>
    <t>(De laagste waarde heeft voorrang, niet ingevulde gegevens doen niet mee voor de volgorde van het resultaat)</t>
  </si>
  <si>
    <t>Totaal beste plaatsingspunten:</t>
  </si>
  <si>
    <t>(dit is een vaste waarde en heeft de hoogste voorrang)</t>
  </si>
  <si>
    <t>Plaatsingspunten 4e wedstrijd:</t>
  </si>
  <si>
    <t>Plaatsingspunten 3e wedstrijd:</t>
  </si>
  <si>
    <t>Plaatsingspunten 2e wedstrijd:</t>
  </si>
  <si>
    <t>Plaatsingspunten 1e wedstrijd:</t>
  </si>
  <si>
    <t>Totaal alle plaatsingspunten:</t>
  </si>
  <si>
    <t>Omschrijving</t>
  </si>
  <si>
    <t>Lokatie</t>
  </si>
  <si>
    <t>Datum</t>
  </si>
  <si>
    <t>1e wedstrijd</t>
  </si>
  <si>
    <t>2e wedstrijd</t>
  </si>
  <si>
    <t>3e wedstrijd</t>
  </si>
  <si>
    <t>4e wedstrijd</t>
  </si>
  <si>
    <t>Selectie wedstrijd</t>
  </si>
  <si>
    <t>Wedstrijd nummer:</t>
  </si>
  <si>
    <t>klasse</t>
  </si>
  <si>
    <t>Ftn</t>
  </si>
  <si>
    <t>Bar.</t>
  </si>
  <si>
    <t>Stijl tijd</t>
  </si>
  <si>
    <t>Plaatsingspunten niet gefinisht</t>
  </si>
  <si>
    <t>Blanko is volgens plaatsing</t>
  </si>
  <si>
    <t>Volgorde ex-aequo regeling:</t>
  </si>
  <si>
    <t>Afvaardiging Regiokampioenschappen</t>
  </si>
  <si>
    <t>Afv. Regio</t>
  </si>
  <si>
    <t>Aanmelden; Afmelden, Blanko is iedereen</t>
  </si>
  <si>
    <t>kl.</t>
  </si>
  <si>
    <t>Sortering fouten</t>
  </si>
  <si>
    <t>LEES ONDERSTAANDE INFO EERST!!</t>
  </si>
  <si>
    <t>Zowel de afgevaardigden als de reserves dienen zich aan te melden met een digitaal inschrijf formulier bij het secretariaat van de kring .</t>
  </si>
  <si>
    <t>ftn1</t>
  </si>
  <si>
    <t>styl1</t>
  </si>
  <si>
    <t>wvr1</t>
  </si>
  <si>
    <t>ftn2</t>
  </si>
  <si>
    <t>styl2</t>
  </si>
  <si>
    <t>wvr2</t>
  </si>
  <si>
    <t>styl1  1e</t>
  </si>
  <si>
    <t>styl2  1e bar.</t>
  </si>
  <si>
    <t>styl1  2e</t>
  </si>
  <si>
    <t>styl1  3e</t>
  </si>
  <si>
    <t>styl2  3e bar.</t>
  </si>
  <si>
    <t>styl1  4e</t>
  </si>
  <si>
    <t>styl2  4e bar.</t>
  </si>
  <si>
    <t>ftn1  1e</t>
  </si>
  <si>
    <t>ftn2  1e</t>
  </si>
  <si>
    <t>ftn1  2e</t>
  </si>
  <si>
    <t>ftn2  2e</t>
  </si>
  <si>
    <t>ftn1  3e</t>
  </si>
  <si>
    <t>ftn2  3e</t>
  </si>
  <si>
    <t>ftn1  4e</t>
  </si>
  <si>
    <t>ftn2  4e</t>
  </si>
  <si>
    <t xml:space="preserve"> 4e tot ftn</t>
  </si>
  <si>
    <t>3e tot ftn</t>
  </si>
  <si>
    <t>2e tot ftn</t>
  </si>
  <si>
    <t>1e tot ftn</t>
  </si>
  <si>
    <t>tijd1</t>
  </si>
  <si>
    <t>tijd2</t>
  </si>
  <si>
    <t>1: fouten barrage</t>
  </si>
  <si>
    <t>styl2  2e bar.</t>
  </si>
  <si>
    <t>5e wedstrijd</t>
  </si>
  <si>
    <t>6e wedstrijd</t>
  </si>
  <si>
    <t>Plaatsingspunten 6e wedstrijd:</t>
  </si>
  <si>
    <t>Plaatsingspunten 5e wedstrijd:</t>
  </si>
  <si>
    <t>ftn1  5e</t>
  </si>
  <si>
    <t>styl1  5e</t>
  </si>
  <si>
    <t>ftn2  5e</t>
  </si>
  <si>
    <t>styl2  5e bar.</t>
  </si>
  <si>
    <t xml:space="preserve"> 5e tot ftn</t>
  </si>
  <si>
    <t>ftn1  6e</t>
  </si>
  <si>
    <t>styl1  6e</t>
  </si>
  <si>
    <t>ftn2  6e</t>
  </si>
  <si>
    <t>styl2  6e bar.</t>
  </si>
  <si>
    <t xml:space="preserve"> 6e tot ftn</t>
  </si>
  <si>
    <t>5e tot ftn</t>
  </si>
  <si>
    <t xml:space="preserve"> </t>
  </si>
  <si>
    <t>Klasse BB verbergen</t>
  </si>
  <si>
    <t>zie dressuur</t>
  </si>
  <si>
    <t>Zie dressuur</t>
  </si>
  <si>
    <t>Nee</t>
  </si>
  <si>
    <t>Discipline:</t>
  </si>
  <si>
    <t>Ruiter / amazone</t>
  </si>
  <si>
    <t>Maximaal aantal strafpunten</t>
  </si>
  <si>
    <t>1.00</t>
  </si>
  <si>
    <t>1.10</t>
  </si>
  <si>
    <t>1.20</t>
  </si>
  <si>
    <t>1.30</t>
  </si>
  <si>
    <t>1.35</t>
  </si>
  <si>
    <t>1.40</t>
  </si>
  <si>
    <t>1.30 - 1.40</t>
  </si>
  <si>
    <t>Klasse 130-140 samenvoegen</t>
  </si>
  <si>
    <t>Kring Berkel Ijssel</t>
  </si>
  <si>
    <t>Laag Soeren</t>
  </si>
  <si>
    <t>11-12 november 2023</t>
  </si>
  <si>
    <t>16 december 2023</t>
  </si>
  <si>
    <t>Brummen</t>
  </si>
  <si>
    <t>13 januari 2023</t>
  </si>
  <si>
    <t>978733OJ</t>
  </si>
  <si>
    <t>Orchidee</t>
  </si>
  <si>
    <t>IJsselruiters, RV.</t>
  </si>
  <si>
    <t>981542DB</t>
  </si>
  <si>
    <t>Diva</t>
  </si>
  <si>
    <t>Veluwezoom (HSV.), RV. de</t>
  </si>
  <si>
    <t>709124DH</t>
  </si>
  <si>
    <t>Diekata</t>
  </si>
  <si>
    <t>Oortveldruiters, RV.</t>
  </si>
  <si>
    <t>988082EH</t>
  </si>
  <si>
    <t>Etoile III HSH</t>
  </si>
  <si>
    <t>Zuidwijk, RV.</t>
  </si>
  <si>
    <t>939775MK</t>
  </si>
  <si>
    <t>Maximus Of Carthago</t>
  </si>
  <si>
    <t>Gorssel-Zutphen, RV.</t>
  </si>
  <si>
    <t>924624GS</t>
  </si>
  <si>
    <t>Gardens Lucifer</t>
  </si>
  <si>
    <t>978186OB</t>
  </si>
  <si>
    <t>Olivia B</t>
  </si>
  <si>
    <t>952507ED</t>
  </si>
  <si>
    <t>Eikenhorst's Marius</t>
  </si>
  <si>
    <t>964718LB</t>
  </si>
  <si>
    <t>Lanaken</t>
  </si>
  <si>
    <t>Loenermarkruiters, RV.</t>
  </si>
  <si>
    <t>694849WG</t>
  </si>
  <si>
    <t>Wonderful Boy</t>
  </si>
  <si>
    <t>983027OD</t>
  </si>
  <si>
    <t>Odelis SWD</t>
  </si>
  <si>
    <t>936414IE</t>
  </si>
  <si>
    <t>Indy</t>
  </si>
  <si>
    <t>965560MK</t>
  </si>
  <si>
    <t>Mister Hector</t>
  </si>
  <si>
    <t>948961PP</t>
  </si>
  <si>
    <t>Pullyersocksup</t>
  </si>
  <si>
    <t>Graafschap, RV.</t>
  </si>
  <si>
    <t>994092ND</t>
  </si>
  <si>
    <t>Nova hit Utopia</t>
  </si>
  <si>
    <t>Uit2</t>
  </si>
  <si>
    <t>915151ML</t>
  </si>
  <si>
    <t>Mercida</t>
  </si>
  <si>
    <t>NG</t>
  </si>
  <si>
    <t>820058DK</t>
  </si>
  <si>
    <t>Dalles</t>
  </si>
  <si>
    <t>951117NH</t>
  </si>
  <si>
    <t>Nina Bella</t>
  </si>
  <si>
    <t>921016LW</t>
  </si>
  <si>
    <t>Lady Lola</t>
  </si>
  <si>
    <t>980574CH</t>
  </si>
  <si>
    <t>Chablis</t>
  </si>
  <si>
    <t>994198MJ</t>
  </si>
  <si>
    <t>Moon-Shine</t>
  </si>
  <si>
    <t>928161MJ</t>
  </si>
  <si>
    <t>Maxima B</t>
  </si>
  <si>
    <t>904339ZS</t>
  </si>
  <si>
    <t>Zielone</t>
  </si>
  <si>
    <t>966787MD</t>
  </si>
  <si>
    <t>Marlo VDL</t>
  </si>
  <si>
    <t>920525MW</t>
  </si>
  <si>
    <t>Mogán</t>
  </si>
  <si>
    <t>943383IH</t>
  </si>
  <si>
    <t>I-Star Minka M HSH</t>
  </si>
  <si>
    <t>983568MJ</t>
  </si>
  <si>
    <t>Mona Karamel MvH</t>
  </si>
  <si>
    <t>925465LK</t>
  </si>
  <si>
    <t>Life Moon</t>
  </si>
  <si>
    <t>827731CW</t>
  </si>
  <si>
    <t>Capella-Real</t>
  </si>
  <si>
    <t>965646MJ</t>
  </si>
  <si>
    <t>Miss Lana DL</t>
  </si>
  <si>
    <t>925018KB</t>
  </si>
  <si>
    <t>Keanette B.</t>
  </si>
  <si>
    <t xml:space="preserve">Dubbele combinaties </t>
  </si>
  <si>
    <t>Marit De Jong</t>
  </si>
  <si>
    <t xml:space="preserve">1.00 </t>
  </si>
  <si>
    <t>Nifaiya de Beus</t>
  </si>
  <si>
    <t>Caithlynn Hoop</t>
  </si>
  <si>
    <t>Emmelien Heuver</t>
  </si>
  <si>
    <t>Lynn Kruitbosch</t>
  </si>
  <si>
    <t>Brita Santing</t>
  </si>
  <si>
    <t>Kirsten Brinkman</t>
  </si>
  <si>
    <t>Ellis Dolman</t>
  </si>
  <si>
    <t>Annelien Bleijswijk</t>
  </si>
  <si>
    <t>Janelle Garrits</t>
  </si>
  <si>
    <t>Beau van Dijk</t>
  </si>
  <si>
    <t>Jan Van Ee</t>
  </si>
  <si>
    <t>Gijs Krieger</t>
  </si>
  <si>
    <t>Iris Papen</t>
  </si>
  <si>
    <t>Marieke Luijmes</t>
  </si>
  <si>
    <t>Carmen Koers</t>
  </si>
  <si>
    <t xml:space="preserve">1.10 </t>
  </si>
  <si>
    <t>Hanneke Held</t>
  </si>
  <si>
    <t>Vera Van Winkoop</t>
  </si>
  <si>
    <t>Michiel Jansen</t>
  </si>
  <si>
    <t>Vivian Schiphorst</t>
  </si>
  <si>
    <t>Anouck Wielhouwer</t>
  </si>
  <si>
    <t xml:space="preserve">1.20 </t>
  </si>
  <si>
    <t>Elise Kooistra</t>
  </si>
  <si>
    <t xml:space="preserve">1.30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</si>
</sst>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22"/>
      <color indexed="57"/>
      <name val="Arial"/>
      <family val="2"/>
    </font>
    <font>
      <b/>
      <sz val="22"/>
      <color indexed="10"/>
      <name val="Arial"/>
      <family val="2"/>
    </font>
    <font>
      <sz val="10"/>
      <color rgb="FF000000"/>
      <name val="Arial"/>
      <family val="2"/>
    </font>
    <font>
      <sz val="10"/>
      <color rgb="FF3636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Protection="1">
      <protection locked="0"/>
    </xf>
    <xf numFmtId="0" fontId="0" fillId="2" borderId="3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 applyProtection="1">
      <alignment horizontal="right" vertical="top"/>
      <protection locked="0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/>
    </xf>
    <xf numFmtId="2" fontId="0" fillId="2" borderId="1" xfId="0" applyNumberFormat="1" applyFill="1" applyBorder="1" applyAlignment="1">
      <alignment wrapText="1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2" xfId="0" applyFont="1" applyBorder="1"/>
    <xf numFmtId="0" fontId="0" fillId="0" borderId="1" xfId="0" applyBorder="1"/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2" fontId="0" fillId="0" borderId="0" xfId="0" applyNumberFormat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9" xfId="0" applyFill="1" applyBorder="1"/>
    <xf numFmtId="164" fontId="0" fillId="3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164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2" borderId="10" xfId="0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164" fontId="1" fillId="2" borderId="1" xfId="0" applyNumberFormat="1" applyFont="1" applyFill="1" applyBorder="1"/>
    <xf numFmtId="2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1" fillId="2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8" xfId="0" applyFill="1" applyBorder="1"/>
    <xf numFmtId="0" fontId="0" fillId="3" borderId="8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8" xfId="0" applyNumberFormat="1" applyFont="1" applyFill="1" applyBorder="1"/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/>
    <xf numFmtId="0" fontId="2" fillId="0" borderId="4" xfId="0" applyFont="1" applyBorder="1" applyAlignment="1">
      <alignment horizontal="left" vertical="center"/>
    </xf>
    <xf numFmtId="0" fontId="7" fillId="0" borderId="0" xfId="0" applyFont="1"/>
    <xf numFmtId="49" fontId="0" fillId="0" borderId="0" xfId="0" applyNumberFormat="1" applyProtection="1">
      <protection locked="0"/>
    </xf>
    <xf numFmtId="49" fontId="0" fillId="2" borderId="1" xfId="0" applyNumberFormat="1" applyFill="1" applyBorder="1"/>
    <xf numFmtId="49" fontId="2" fillId="0" borderId="0" xfId="0" applyNumberFormat="1" applyFont="1" applyProtection="1">
      <protection locked="0"/>
    </xf>
    <xf numFmtId="49" fontId="0" fillId="0" borderId="0" xfId="0" applyNumberFormat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Alignment="1" applyProtection="1">
      <alignment horizontal="left"/>
      <protection locked="0"/>
    </xf>
    <xf numFmtId="49" fontId="1" fillId="3" borderId="8" xfId="0" applyNumberFormat="1" applyFont="1" applyFill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right" vertical="center"/>
    </xf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3" borderId="7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 applyProtection="1">
      <alignment horizontal="left"/>
      <protection locked="0"/>
    </xf>
    <xf numFmtId="49" fontId="1" fillId="4" borderId="6" xfId="0" applyNumberFormat="1" applyFont="1" applyFill="1" applyBorder="1" applyAlignment="1" applyProtection="1">
      <alignment horizontal="left"/>
      <protection locked="0"/>
    </xf>
    <xf numFmtId="49" fontId="1" fillId="4" borderId="8" xfId="0" applyNumberFormat="1" applyFont="1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>
      <alignment horizontal="left"/>
    </xf>
    <xf numFmtId="49" fontId="1" fillId="4" borderId="6" xfId="0" applyNumberFormat="1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5</xdr:row>
          <xdr:rowOff>0</xdr:rowOff>
        </xdr:from>
        <xdr:to>
          <xdr:col>2</xdr:col>
          <xdr:colOff>485775</xdr:colOff>
          <xdr:row>7</xdr:row>
          <xdr:rowOff>9525</xdr:rowOff>
        </xdr:to>
        <xdr:sp macro="" textlink="">
          <xdr:nvSpPr>
            <xdr:cNvPr id="150529" name="Butto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01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12</xdr:col>
          <xdr:colOff>0</xdr:colOff>
          <xdr:row>7</xdr:row>
          <xdr:rowOff>180975</xdr:rowOff>
        </xdr:to>
        <xdr:sp macro="" textlink="">
          <xdr:nvSpPr>
            <xdr:cNvPr id="150530" name="Butto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01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20</xdr:col>
          <xdr:colOff>0</xdr:colOff>
          <xdr:row>7</xdr:row>
          <xdr:rowOff>171450</xdr:rowOff>
        </xdr:to>
        <xdr:sp macro="" textlink="">
          <xdr:nvSpPr>
            <xdr:cNvPr id="150531" name="Button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01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50532" name="Button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01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28575</xdr:colOff>
          <xdr:row>2</xdr:row>
          <xdr:rowOff>9525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50533" name="Button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01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9525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50534" name="Button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01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9525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50535" name="Button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01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</xdr:row>
          <xdr:rowOff>19050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50536" name="Button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01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50537" name="Button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01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50538" name="Button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01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28575</xdr:rowOff>
        </xdr:from>
        <xdr:to>
          <xdr:col>1</xdr:col>
          <xdr:colOff>9525</xdr:colOff>
          <xdr:row>8</xdr:row>
          <xdr:rowOff>0</xdr:rowOff>
        </xdr:to>
        <xdr:sp macro="" textlink="">
          <xdr:nvSpPr>
            <xdr:cNvPr id="150539" name="Button 11" hidden="1">
              <a:extLst>
                <a:ext uri="{63B3BB69-23CF-44E3-9099-C40C66FF867C}">
                  <a14:compatExt spid="_x0000_s150539"/>
                </a:ext>
                <a:ext uri="{FF2B5EF4-FFF2-40B4-BE49-F238E27FC236}">
                  <a16:creationId xmlns:a16="http://schemas.microsoft.com/office/drawing/2014/main" id="{00000000-0008-0000-0100-00000B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</xdr:row>
          <xdr:rowOff>0</xdr:rowOff>
        </xdr:from>
        <xdr:to>
          <xdr:col>2</xdr:col>
          <xdr:colOff>1504950</xdr:colOff>
          <xdr:row>7</xdr:row>
          <xdr:rowOff>180975</xdr:rowOff>
        </xdr:to>
        <xdr:sp macro="" textlink="">
          <xdr:nvSpPr>
            <xdr:cNvPr id="150540" name="Button 12" hidden="1">
              <a:extLst>
                <a:ext uri="{63B3BB69-23CF-44E3-9099-C40C66FF867C}">
                  <a14:compatExt spid="_x0000_s150540"/>
                </a:ext>
                <a:ext uri="{FF2B5EF4-FFF2-40B4-BE49-F238E27FC236}">
                  <a16:creationId xmlns:a16="http://schemas.microsoft.com/office/drawing/2014/main" id="{00000000-0008-0000-0100-00000C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7</xdr:row>
          <xdr:rowOff>9525</xdr:rowOff>
        </xdr:from>
        <xdr:to>
          <xdr:col>28</xdr:col>
          <xdr:colOff>9525</xdr:colOff>
          <xdr:row>7</xdr:row>
          <xdr:rowOff>180975</xdr:rowOff>
        </xdr:to>
        <xdr:sp macro="" textlink="">
          <xdr:nvSpPr>
            <xdr:cNvPr id="150541" name="Button 13" hidden="1">
              <a:extLst>
                <a:ext uri="{63B3BB69-23CF-44E3-9099-C40C66FF867C}">
                  <a14:compatExt spid="_x0000_s150541"/>
                </a:ext>
                <a:ext uri="{FF2B5EF4-FFF2-40B4-BE49-F238E27FC236}">
                  <a16:creationId xmlns:a16="http://schemas.microsoft.com/office/drawing/2014/main" id="{00000000-0008-0000-0100-00000D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50542" name="Button 14" hidden="1">
              <a:extLst>
                <a:ext uri="{63B3BB69-23CF-44E3-9099-C40C66FF867C}">
                  <a14:compatExt spid="_x0000_s150542"/>
                </a:ext>
                <a:ext uri="{FF2B5EF4-FFF2-40B4-BE49-F238E27FC236}">
                  <a16:creationId xmlns:a16="http://schemas.microsoft.com/office/drawing/2014/main" id="{00000000-0008-0000-0100-00000E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36</xdr:col>
          <xdr:colOff>9525</xdr:colOff>
          <xdr:row>7</xdr:row>
          <xdr:rowOff>180975</xdr:rowOff>
        </xdr:to>
        <xdr:sp macro="" textlink="">
          <xdr:nvSpPr>
            <xdr:cNvPr id="150560" name="Button 32" hidden="1">
              <a:extLst>
                <a:ext uri="{63B3BB69-23CF-44E3-9099-C40C66FF867C}">
                  <a14:compatExt spid="_x0000_s150560"/>
                </a:ext>
                <a:ext uri="{FF2B5EF4-FFF2-40B4-BE49-F238E27FC236}">
                  <a16:creationId xmlns:a16="http://schemas.microsoft.com/office/drawing/2014/main" id="{00000000-0008-0000-0100-000020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45</xdr:col>
          <xdr:colOff>190500</xdr:colOff>
          <xdr:row>8</xdr:row>
          <xdr:rowOff>0</xdr:rowOff>
        </xdr:to>
        <xdr:sp macro="" textlink="">
          <xdr:nvSpPr>
            <xdr:cNvPr id="150562" name="Button 34" hidden="1">
              <a:extLst>
                <a:ext uri="{63B3BB69-23CF-44E3-9099-C40C66FF867C}">
                  <a14:compatExt spid="_x0000_s150562"/>
                </a:ext>
                <a:ext uri="{FF2B5EF4-FFF2-40B4-BE49-F238E27FC236}">
                  <a16:creationId xmlns:a16="http://schemas.microsoft.com/office/drawing/2014/main" id="{00000000-0008-0000-0100-00002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44</xdr:col>
          <xdr:colOff>38100</xdr:colOff>
          <xdr:row>7</xdr:row>
          <xdr:rowOff>161925</xdr:rowOff>
        </xdr:to>
        <xdr:sp macro="" textlink="">
          <xdr:nvSpPr>
            <xdr:cNvPr id="150563" name="Button 35" hidden="1">
              <a:extLst>
                <a:ext uri="{63B3BB69-23CF-44E3-9099-C40C66FF867C}">
                  <a14:compatExt spid="_x0000_s150563"/>
                </a:ext>
                <a:ext uri="{FF2B5EF4-FFF2-40B4-BE49-F238E27FC236}">
                  <a16:creationId xmlns:a16="http://schemas.microsoft.com/office/drawing/2014/main" id="{00000000-0008-0000-0100-00002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9525</xdr:rowOff>
        </xdr:from>
        <xdr:to>
          <xdr:col>52</xdr:col>
          <xdr:colOff>9525</xdr:colOff>
          <xdr:row>7</xdr:row>
          <xdr:rowOff>180975</xdr:rowOff>
        </xdr:to>
        <xdr:sp macro="" textlink="">
          <xdr:nvSpPr>
            <xdr:cNvPr id="150564" name="Button 36" hidden="1">
              <a:extLst>
                <a:ext uri="{63B3BB69-23CF-44E3-9099-C40C66FF867C}">
                  <a14:compatExt spid="_x0000_s150564"/>
                </a:ext>
                <a:ext uri="{FF2B5EF4-FFF2-40B4-BE49-F238E27FC236}">
                  <a16:creationId xmlns:a16="http://schemas.microsoft.com/office/drawing/2014/main" id="{00000000-0008-0000-0100-00002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28575</xdr:colOff>
          <xdr:row>7</xdr:row>
          <xdr:rowOff>0</xdr:rowOff>
        </xdr:from>
        <xdr:to>
          <xdr:col>53</xdr:col>
          <xdr:colOff>190500</xdr:colOff>
          <xdr:row>7</xdr:row>
          <xdr:rowOff>304800</xdr:rowOff>
        </xdr:to>
        <xdr:sp macro="" textlink="">
          <xdr:nvSpPr>
            <xdr:cNvPr id="150565" name="Button 37" hidden="1">
              <a:extLst>
                <a:ext uri="{63B3BB69-23CF-44E3-9099-C40C66FF867C}">
                  <a14:compatExt spid="_x0000_s150565"/>
                </a:ext>
                <a:ext uri="{FF2B5EF4-FFF2-40B4-BE49-F238E27FC236}">
                  <a16:creationId xmlns:a16="http://schemas.microsoft.com/office/drawing/2014/main" id="{00000000-0008-0000-0100-00002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37</xdr:col>
          <xdr:colOff>171450</xdr:colOff>
          <xdr:row>8</xdr:row>
          <xdr:rowOff>0</xdr:rowOff>
        </xdr:to>
        <xdr:sp macro="" textlink="">
          <xdr:nvSpPr>
            <xdr:cNvPr id="150567" name="Button 39" hidden="1">
              <a:extLst>
                <a:ext uri="{63B3BB69-23CF-44E3-9099-C40C66FF867C}">
                  <a14:compatExt spid="_x0000_s150567"/>
                </a:ext>
                <a:ext uri="{FF2B5EF4-FFF2-40B4-BE49-F238E27FC236}">
                  <a16:creationId xmlns:a16="http://schemas.microsoft.com/office/drawing/2014/main" id="{00000000-0008-0000-0100-00002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5</xdr:row>
          <xdr:rowOff>0</xdr:rowOff>
        </xdr:from>
        <xdr:to>
          <xdr:col>2</xdr:col>
          <xdr:colOff>485775</xdr:colOff>
          <xdr:row>7</xdr:row>
          <xdr:rowOff>9525</xdr:rowOff>
        </xdr:to>
        <xdr:sp macro="" textlink="">
          <xdr:nvSpPr>
            <xdr:cNvPr id="180225" name="Button 1" hidden="1">
              <a:extLst>
                <a:ext uri="{63B3BB69-23CF-44E3-9099-C40C66FF867C}">
                  <a14:compatExt spid="_x0000_s180225"/>
                </a:ext>
                <a:ext uri="{FF2B5EF4-FFF2-40B4-BE49-F238E27FC236}">
                  <a16:creationId xmlns:a16="http://schemas.microsoft.com/office/drawing/2014/main" id="{00000000-0008-0000-0200-00000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11</xdr:col>
          <xdr:colOff>0</xdr:colOff>
          <xdr:row>7</xdr:row>
          <xdr:rowOff>180975</xdr:rowOff>
        </xdr:to>
        <xdr:sp macro="" textlink="">
          <xdr:nvSpPr>
            <xdr:cNvPr id="180226" name="Button 2" hidden="1">
              <a:extLst>
                <a:ext uri="{63B3BB69-23CF-44E3-9099-C40C66FF867C}">
                  <a14:compatExt spid="_x0000_s180226"/>
                </a:ext>
                <a:ext uri="{FF2B5EF4-FFF2-40B4-BE49-F238E27FC236}">
                  <a16:creationId xmlns:a16="http://schemas.microsoft.com/office/drawing/2014/main" id="{00000000-0008-0000-0200-00000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80227" name="Button 3" hidden="1">
              <a:extLst>
                <a:ext uri="{63B3BB69-23CF-44E3-9099-C40C66FF867C}">
                  <a14:compatExt spid="_x0000_s180227"/>
                </a:ext>
                <a:ext uri="{FF2B5EF4-FFF2-40B4-BE49-F238E27FC236}">
                  <a16:creationId xmlns:a16="http://schemas.microsoft.com/office/drawing/2014/main" id="{00000000-0008-0000-0200-00000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80228" name="Button 4" hidden="1">
              <a:extLst>
                <a:ext uri="{63B3BB69-23CF-44E3-9099-C40C66FF867C}">
                  <a14:compatExt spid="_x0000_s180228"/>
                </a:ext>
                <a:ext uri="{FF2B5EF4-FFF2-40B4-BE49-F238E27FC236}">
                  <a16:creationId xmlns:a16="http://schemas.microsoft.com/office/drawing/2014/main" id="{00000000-0008-0000-0200-00000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28575</xdr:colOff>
          <xdr:row>2</xdr:row>
          <xdr:rowOff>9525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80229" name="Button 5" hidden="1">
              <a:extLst>
                <a:ext uri="{63B3BB69-23CF-44E3-9099-C40C66FF867C}">
                  <a14:compatExt spid="_x0000_s180229"/>
                </a:ext>
                <a:ext uri="{FF2B5EF4-FFF2-40B4-BE49-F238E27FC236}">
                  <a16:creationId xmlns:a16="http://schemas.microsoft.com/office/drawing/2014/main" id="{00000000-0008-0000-0200-00000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9525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80230" name="Button 6" hidden="1">
              <a:extLst>
                <a:ext uri="{63B3BB69-23CF-44E3-9099-C40C66FF867C}">
                  <a14:compatExt spid="_x0000_s180230"/>
                </a:ext>
                <a:ext uri="{FF2B5EF4-FFF2-40B4-BE49-F238E27FC236}">
                  <a16:creationId xmlns:a16="http://schemas.microsoft.com/office/drawing/2014/main" id="{00000000-0008-0000-0200-00000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9525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80231" name="Button 7" hidden="1">
              <a:extLst>
                <a:ext uri="{63B3BB69-23CF-44E3-9099-C40C66FF867C}">
                  <a14:compatExt spid="_x0000_s180231"/>
                </a:ext>
                <a:ext uri="{FF2B5EF4-FFF2-40B4-BE49-F238E27FC236}">
                  <a16:creationId xmlns:a16="http://schemas.microsoft.com/office/drawing/2014/main" id="{00000000-0008-0000-0200-00000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9525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80232" name="Button 8" hidden="1">
              <a:extLst>
                <a:ext uri="{63B3BB69-23CF-44E3-9099-C40C66FF867C}">
                  <a14:compatExt spid="_x0000_s180232"/>
                </a:ext>
                <a:ext uri="{FF2B5EF4-FFF2-40B4-BE49-F238E27FC236}">
                  <a16:creationId xmlns:a16="http://schemas.microsoft.com/office/drawing/2014/main" id="{00000000-0008-0000-0200-00000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80233" name="Button 9" hidden="1">
              <a:extLst>
                <a:ext uri="{63B3BB69-23CF-44E3-9099-C40C66FF867C}">
                  <a14:compatExt spid="_x0000_s180233"/>
                </a:ext>
                <a:ext uri="{FF2B5EF4-FFF2-40B4-BE49-F238E27FC236}">
                  <a16:creationId xmlns:a16="http://schemas.microsoft.com/office/drawing/2014/main" id="{00000000-0008-0000-0200-00000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80234" name="Button 10" hidden="1">
              <a:extLst>
                <a:ext uri="{63B3BB69-23CF-44E3-9099-C40C66FF867C}">
                  <a14:compatExt spid="_x0000_s180234"/>
                </a:ext>
                <a:ext uri="{FF2B5EF4-FFF2-40B4-BE49-F238E27FC236}">
                  <a16:creationId xmlns:a16="http://schemas.microsoft.com/office/drawing/2014/main" id="{00000000-0008-0000-0200-00000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28575</xdr:rowOff>
        </xdr:from>
        <xdr:to>
          <xdr:col>1</xdr:col>
          <xdr:colOff>9525</xdr:colOff>
          <xdr:row>8</xdr:row>
          <xdr:rowOff>0</xdr:rowOff>
        </xdr:to>
        <xdr:sp macro="" textlink="">
          <xdr:nvSpPr>
            <xdr:cNvPr id="180235" name="Button 11" hidden="1">
              <a:extLst>
                <a:ext uri="{63B3BB69-23CF-44E3-9099-C40C66FF867C}">
                  <a14:compatExt spid="_x0000_s180235"/>
                </a:ext>
                <a:ext uri="{FF2B5EF4-FFF2-40B4-BE49-F238E27FC236}">
                  <a16:creationId xmlns:a16="http://schemas.microsoft.com/office/drawing/2014/main" id="{00000000-0008-0000-0200-00000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</xdr:row>
          <xdr:rowOff>0</xdr:rowOff>
        </xdr:from>
        <xdr:to>
          <xdr:col>2</xdr:col>
          <xdr:colOff>1504950</xdr:colOff>
          <xdr:row>7</xdr:row>
          <xdr:rowOff>180975</xdr:rowOff>
        </xdr:to>
        <xdr:sp macro="" textlink="">
          <xdr:nvSpPr>
            <xdr:cNvPr id="180236" name="Button 12" hidden="1">
              <a:extLst>
                <a:ext uri="{63B3BB69-23CF-44E3-9099-C40C66FF867C}">
                  <a14:compatExt spid="_x0000_s180236"/>
                </a:ext>
                <a:ext uri="{FF2B5EF4-FFF2-40B4-BE49-F238E27FC236}">
                  <a16:creationId xmlns:a16="http://schemas.microsoft.com/office/drawing/2014/main" id="{00000000-0008-0000-0200-00000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</xdr:row>
          <xdr:rowOff>152400</xdr:rowOff>
        </xdr:from>
        <xdr:to>
          <xdr:col>27</xdr:col>
          <xdr:colOff>0</xdr:colOff>
          <xdr:row>7</xdr:row>
          <xdr:rowOff>161925</xdr:rowOff>
        </xdr:to>
        <xdr:sp macro="" textlink="">
          <xdr:nvSpPr>
            <xdr:cNvPr id="180237" name="Button 13" hidden="1">
              <a:extLst>
                <a:ext uri="{63B3BB69-23CF-44E3-9099-C40C66FF867C}">
                  <a14:compatExt spid="_x0000_s180237"/>
                </a:ext>
                <a:ext uri="{FF2B5EF4-FFF2-40B4-BE49-F238E27FC236}">
                  <a16:creationId xmlns:a16="http://schemas.microsoft.com/office/drawing/2014/main" id="{00000000-0008-0000-0200-00000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161925</xdr:rowOff>
        </xdr:to>
        <xdr:sp macro="" textlink="">
          <xdr:nvSpPr>
            <xdr:cNvPr id="180238" name="Button 14" hidden="1">
              <a:extLst>
                <a:ext uri="{63B3BB69-23CF-44E3-9099-C40C66FF867C}">
                  <a14:compatExt spid="_x0000_s180238"/>
                </a:ext>
                <a:ext uri="{FF2B5EF4-FFF2-40B4-BE49-F238E27FC236}">
                  <a16:creationId xmlns:a16="http://schemas.microsoft.com/office/drawing/2014/main" id="{00000000-0008-0000-0200-00000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9525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80239" name="Button 15" hidden="1">
              <a:extLst>
                <a:ext uri="{63B3BB69-23CF-44E3-9099-C40C66FF867C}">
                  <a14:compatExt spid="_x0000_s180239"/>
                </a:ext>
                <a:ext uri="{FF2B5EF4-FFF2-40B4-BE49-F238E27FC236}">
                  <a16:creationId xmlns:a16="http://schemas.microsoft.com/office/drawing/2014/main" id="{00000000-0008-0000-0200-00000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80240" name="Button 16" hidden="1">
              <a:extLst>
                <a:ext uri="{63B3BB69-23CF-44E3-9099-C40C66FF867C}">
                  <a14:compatExt spid="_x0000_s180240"/>
                </a:ext>
                <a:ext uri="{FF2B5EF4-FFF2-40B4-BE49-F238E27FC236}">
                  <a16:creationId xmlns:a16="http://schemas.microsoft.com/office/drawing/2014/main" id="{00000000-0008-0000-0200-00001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9525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80241" name="Button 17" hidden="1">
              <a:extLst>
                <a:ext uri="{63B3BB69-23CF-44E3-9099-C40C66FF867C}">
                  <a14:compatExt spid="_x0000_s180241"/>
                </a:ext>
                <a:ext uri="{FF2B5EF4-FFF2-40B4-BE49-F238E27FC236}">
                  <a16:creationId xmlns:a16="http://schemas.microsoft.com/office/drawing/2014/main" id="{00000000-0008-0000-0200-00001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80242" name="Button 18" hidden="1">
              <a:extLst>
                <a:ext uri="{63B3BB69-23CF-44E3-9099-C40C66FF867C}">
                  <a14:compatExt spid="_x0000_s180242"/>
                </a:ext>
                <a:ext uri="{FF2B5EF4-FFF2-40B4-BE49-F238E27FC236}">
                  <a16:creationId xmlns:a16="http://schemas.microsoft.com/office/drawing/2014/main" id="{00000000-0008-0000-0200-00001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80243" name="Button 19" hidden="1">
              <a:extLst>
                <a:ext uri="{63B3BB69-23CF-44E3-9099-C40C66FF867C}">
                  <a14:compatExt spid="_x0000_s180243"/>
                </a:ext>
                <a:ext uri="{FF2B5EF4-FFF2-40B4-BE49-F238E27FC236}">
                  <a16:creationId xmlns:a16="http://schemas.microsoft.com/office/drawing/2014/main" id="{00000000-0008-0000-0200-00001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9525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80244" name="Button 20" hidden="1">
              <a:extLst>
                <a:ext uri="{63B3BB69-23CF-44E3-9099-C40C66FF867C}">
                  <a14:compatExt spid="_x0000_s180244"/>
                </a:ext>
                <a:ext uri="{FF2B5EF4-FFF2-40B4-BE49-F238E27FC236}">
                  <a16:creationId xmlns:a16="http://schemas.microsoft.com/office/drawing/2014/main" id="{00000000-0008-0000-0200-00001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5</xdr:row>
          <xdr:rowOff>0</xdr:rowOff>
        </xdr:from>
        <xdr:to>
          <xdr:col>2</xdr:col>
          <xdr:colOff>485775</xdr:colOff>
          <xdr:row>7</xdr:row>
          <xdr:rowOff>9525</xdr:rowOff>
        </xdr:to>
        <xdr:sp macro="" textlink="">
          <xdr:nvSpPr>
            <xdr:cNvPr id="179201" name="Button 1" hidden="1">
              <a:extLst>
                <a:ext uri="{63B3BB69-23CF-44E3-9099-C40C66FF867C}">
                  <a14:compatExt spid="_x0000_s179201"/>
                </a:ext>
                <a:ext uri="{FF2B5EF4-FFF2-40B4-BE49-F238E27FC236}">
                  <a16:creationId xmlns:a16="http://schemas.microsoft.com/office/drawing/2014/main" id="{00000000-0008-0000-0300-00000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11</xdr:col>
          <xdr:colOff>0</xdr:colOff>
          <xdr:row>7</xdr:row>
          <xdr:rowOff>180975</xdr:rowOff>
        </xdr:to>
        <xdr:sp macro="" textlink="">
          <xdr:nvSpPr>
            <xdr:cNvPr id="179202" name="Button 2" hidden="1">
              <a:extLst>
                <a:ext uri="{63B3BB69-23CF-44E3-9099-C40C66FF867C}">
                  <a14:compatExt spid="_x0000_s179202"/>
                </a:ext>
                <a:ext uri="{FF2B5EF4-FFF2-40B4-BE49-F238E27FC236}">
                  <a16:creationId xmlns:a16="http://schemas.microsoft.com/office/drawing/2014/main" id="{00000000-0008-0000-0300-00000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79203" name="Button 3" hidden="1">
              <a:extLst>
                <a:ext uri="{63B3BB69-23CF-44E3-9099-C40C66FF867C}">
                  <a14:compatExt spid="_x0000_s179203"/>
                </a:ext>
                <a:ext uri="{FF2B5EF4-FFF2-40B4-BE49-F238E27FC236}">
                  <a16:creationId xmlns:a16="http://schemas.microsoft.com/office/drawing/2014/main" id="{00000000-0008-0000-0300-00000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79204" name="Button 4" hidden="1">
              <a:extLst>
                <a:ext uri="{63B3BB69-23CF-44E3-9099-C40C66FF867C}">
                  <a14:compatExt spid="_x0000_s179204"/>
                </a:ext>
                <a:ext uri="{FF2B5EF4-FFF2-40B4-BE49-F238E27FC236}">
                  <a16:creationId xmlns:a16="http://schemas.microsoft.com/office/drawing/2014/main" id="{00000000-0008-0000-0300-00000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28575</xdr:colOff>
          <xdr:row>2</xdr:row>
          <xdr:rowOff>9525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9205" name="Button 5" hidden="1">
              <a:extLst>
                <a:ext uri="{63B3BB69-23CF-44E3-9099-C40C66FF867C}">
                  <a14:compatExt spid="_x0000_s179205"/>
                </a:ext>
                <a:ext uri="{FF2B5EF4-FFF2-40B4-BE49-F238E27FC236}">
                  <a16:creationId xmlns:a16="http://schemas.microsoft.com/office/drawing/2014/main" id="{00000000-0008-0000-0300-00000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9525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9206" name="Button 6" hidden="1">
              <a:extLst>
                <a:ext uri="{63B3BB69-23CF-44E3-9099-C40C66FF867C}">
                  <a14:compatExt spid="_x0000_s179206"/>
                </a:ext>
                <a:ext uri="{FF2B5EF4-FFF2-40B4-BE49-F238E27FC236}">
                  <a16:creationId xmlns:a16="http://schemas.microsoft.com/office/drawing/2014/main" id="{00000000-0008-0000-0300-00000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9525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9207" name="Button 7" hidden="1">
              <a:extLst>
                <a:ext uri="{63B3BB69-23CF-44E3-9099-C40C66FF867C}">
                  <a14:compatExt spid="_x0000_s179207"/>
                </a:ext>
                <a:ext uri="{FF2B5EF4-FFF2-40B4-BE49-F238E27FC236}">
                  <a16:creationId xmlns:a16="http://schemas.microsoft.com/office/drawing/2014/main" id="{00000000-0008-0000-0300-00000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9525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9208" name="Button 8" hidden="1">
              <a:extLst>
                <a:ext uri="{63B3BB69-23CF-44E3-9099-C40C66FF867C}">
                  <a14:compatExt spid="_x0000_s179208"/>
                </a:ext>
                <a:ext uri="{FF2B5EF4-FFF2-40B4-BE49-F238E27FC236}">
                  <a16:creationId xmlns:a16="http://schemas.microsoft.com/office/drawing/2014/main" id="{00000000-0008-0000-0300-00000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79209" name="Button 9" hidden="1">
              <a:extLst>
                <a:ext uri="{63B3BB69-23CF-44E3-9099-C40C66FF867C}">
                  <a14:compatExt spid="_x0000_s179209"/>
                </a:ext>
                <a:ext uri="{FF2B5EF4-FFF2-40B4-BE49-F238E27FC236}">
                  <a16:creationId xmlns:a16="http://schemas.microsoft.com/office/drawing/2014/main" id="{00000000-0008-0000-0300-00000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9210" name="Button 10" hidden="1">
              <a:extLst>
                <a:ext uri="{63B3BB69-23CF-44E3-9099-C40C66FF867C}">
                  <a14:compatExt spid="_x0000_s179210"/>
                </a:ext>
                <a:ext uri="{FF2B5EF4-FFF2-40B4-BE49-F238E27FC236}">
                  <a16:creationId xmlns:a16="http://schemas.microsoft.com/office/drawing/2014/main" id="{00000000-0008-0000-0300-00000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28575</xdr:rowOff>
        </xdr:from>
        <xdr:to>
          <xdr:col>1</xdr:col>
          <xdr:colOff>9525</xdr:colOff>
          <xdr:row>8</xdr:row>
          <xdr:rowOff>0</xdr:rowOff>
        </xdr:to>
        <xdr:sp macro="" textlink="">
          <xdr:nvSpPr>
            <xdr:cNvPr id="179211" name="Button 11" hidden="1">
              <a:extLst>
                <a:ext uri="{63B3BB69-23CF-44E3-9099-C40C66FF867C}">
                  <a14:compatExt spid="_x0000_s179211"/>
                </a:ext>
                <a:ext uri="{FF2B5EF4-FFF2-40B4-BE49-F238E27FC236}">
                  <a16:creationId xmlns:a16="http://schemas.microsoft.com/office/drawing/2014/main" id="{00000000-0008-0000-0300-00000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</xdr:row>
          <xdr:rowOff>0</xdr:rowOff>
        </xdr:from>
        <xdr:to>
          <xdr:col>2</xdr:col>
          <xdr:colOff>1504950</xdr:colOff>
          <xdr:row>7</xdr:row>
          <xdr:rowOff>180975</xdr:rowOff>
        </xdr:to>
        <xdr:sp macro="" textlink="">
          <xdr:nvSpPr>
            <xdr:cNvPr id="179212" name="Button 12" hidden="1">
              <a:extLst>
                <a:ext uri="{63B3BB69-23CF-44E3-9099-C40C66FF867C}">
                  <a14:compatExt spid="_x0000_s179212"/>
                </a:ext>
                <a:ext uri="{FF2B5EF4-FFF2-40B4-BE49-F238E27FC236}">
                  <a16:creationId xmlns:a16="http://schemas.microsoft.com/office/drawing/2014/main" id="{00000000-0008-0000-0300-00000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</xdr:row>
          <xdr:rowOff>152400</xdr:rowOff>
        </xdr:from>
        <xdr:to>
          <xdr:col>27</xdr:col>
          <xdr:colOff>0</xdr:colOff>
          <xdr:row>7</xdr:row>
          <xdr:rowOff>161925</xdr:rowOff>
        </xdr:to>
        <xdr:sp macro="" textlink="">
          <xdr:nvSpPr>
            <xdr:cNvPr id="179213" name="Button 13" hidden="1">
              <a:extLst>
                <a:ext uri="{63B3BB69-23CF-44E3-9099-C40C66FF867C}">
                  <a14:compatExt spid="_x0000_s179213"/>
                </a:ext>
                <a:ext uri="{FF2B5EF4-FFF2-40B4-BE49-F238E27FC236}">
                  <a16:creationId xmlns:a16="http://schemas.microsoft.com/office/drawing/2014/main" id="{00000000-0008-0000-0300-00000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161925</xdr:rowOff>
        </xdr:to>
        <xdr:sp macro="" textlink="">
          <xdr:nvSpPr>
            <xdr:cNvPr id="179214" name="Button 14" hidden="1">
              <a:extLst>
                <a:ext uri="{63B3BB69-23CF-44E3-9099-C40C66FF867C}">
                  <a14:compatExt spid="_x0000_s179214"/>
                </a:ext>
                <a:ext uri="{FF2B5EF4-FFF2-40B4-BE49-F238E27FC236}">
                  <a16:creationId xmlns:a16="http://schemas.microsoft.com/office/drawing/2014/main" id="{00000000-0008-0000-0300-00000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9525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9215" name="Button 15" hidden="1">
              <a:extLst>
                <a:ext uri="{63B3BB69-23CF-44E3-9099-C40C66FF867C}">
                  <a14:compatExt spid="_x0000_s179215"/>
                </a:ext>
                <a:ext uri="{FF2B5EF4-FFF2-40B4-BE49-F238E27FC236}">
                  <a16:creationId xmlns:a16="http://schemas.microsoft.com/office/drawing/2014/main" id="{00000000-0008-0000-0300-00000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9216" name="Button 16" hidden="1">
              <a:extLst>
                <a:ext uri="{63B3BB69-23CF-44E3-9099-C40C66FF867C}">
                  <a14:compatExt spid="_x0000_s179216"/>
                </a:ext>
                <a:ext uri="{FF2B5EF4-FFF2-40B4-BE49-F238E27FC236}">
                  <a16:creationId xmlns:a16="http://schemas.microsoft.com/office/drawing/2014/main" id="{00000000-0008-0000-0300-00001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9525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9217" name="Button 17" hidden="1">
              <a:extLst>
                <a:ext uri="{63B3BB69-23CF-44E3-9099-C40C66FF867C}">
                  <a14:compatExt spid="_x0000_s179217"/>
                </a:ext>
                <a:ext uri="{FF2B5EF4-FFF2-40B4-BE49-F238E27FC236}">
                  <a16:creationId xmlns:a16="http://schemas.microsoft.com/office/drawing/2014/main" id="{00000000-0008-0000-0300-00001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9218" name="Button 18" hidden="1">
              <a:extLst>
                <a:ext uri="{63B3BB69-23CF-44E3-9099-C40C66FF867C}">
                  <a14:compatExt spid="_x0000_s179218"/>
                </a:ext>
                <a:ext uri="{FF2B5EF4-FFF2-40B4-BE49-F238E27FC236}">
                  <a16:creationId xmlns:a16="http://schemas.microsoft.com/office/drawing/2014/main" id="{00000000-0008-0000-0300-00001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9219" name="Button 19" hidden="1">
              <a:extLst>
                <a:ext uri="{63B3BB69-23CF-44E3-9099-C40C66FF867C}">
                  <a14:compatExt spid="_x0000_s179219"/>
                </a:ext>
                <a:ext uri="{FF2B5EF4-FFF2-40B4-BE49-F238E27FC236}">
                  <a16:creationId xmlns:a16="http://schemas.microsoft.com/office/drawing/2014/main" id="{00000000-0008-0000-0300-00001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9525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9220" name="Button 20" hidden="1">
              <a:extLst>
                <a:ext uri="{63B3BB69-23CF-44E3-9099-C40C66FF867C}">
                  <a14:compatExt spid="_x0000_s179220"/>
                </a:ext>
                <a:ext uri="{FF2B5EF4-FFF2-40B4-BE49-F238E27FC236}">
                  <a16:creationId xmlns:a16="http://schemas.microsoft.com/office/drawing/2014/main" id="{00000000-0008-0000-0300-00001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5</xdr:row>
          <xdr:rowOff>0</xdr:rowOff>
        </xdr:from>
        <xdr:to>
          <xdr:col>2</xdr:col>
          <xdr:colOff>485775</xdr:colOff>
          <xdr:row>7</xdr:row>
          <xdr:rowOff>9525</xdr:rowOff>
        </xdr:to>
        <xdr:sp macro="" textlink="">
          <xdr:nvSpPr>
            <xdr:cNvPr id="145409" name="Button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4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11</xdr:col>
          <xdr:colOff>0</xdr:colOff>
          <xdr:row>7</xdr:row>
          <xdr:rowOff>180975</xdr:rowOff>
        </xdr:to>
        <xdr:sp macro="" textlink="">
          <xdr:nvSpPr>
            <xdr:cNvPr id="145410" name="Button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4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45411" name="Button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4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45412" name="Button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4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28575</xdr:colOff>
          <xdr:row>2</xdr:row>
          <xdr:rowOff>9525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45413" name="Button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4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9525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45414" name="Button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4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9525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45415" name="Button 7" hidden="1">
              <a:extLst>
                <a:ext uri="{63B3BB69-23CF-44E3-9099-C40C66FF867C}">
                  <a14:compatExt spid="_x0000_s145415"/>
                </a:ext>
                <a:ext uri="{FF2B5EF4-FFF2-40B4-BE49-F238E27FC236}">
                  <a16:creationId xmlns:a16="http://schemas.microsoft.com/office/drawing/2014/main" id="{00000000-0008-0000-0400-00000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9525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45416" name="Button 8" hidden="1">
              <a:extLst>
                <a:ext uri="{63B3BB69-23CF-44E3-9099-C40C66FF867C}">
                  <a14:compatExt spid="_x0000_s145416"/>
                </a:ext>
                <a:ext uri="{FF2B5EF4-FFF2-40B4-BE49-F238E27FC236}">
                  <a16:creationId xmlns:a16="http://schemas.microsoft.com/office/drawing/2014/main" id="{00000000-0008-0000-0400-00000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45417" name="Button 9" hidden="1">
              <a:extLst>
                <a:ext uri="{63B3BB69-23CF-44E3-9099-C40C66FF867C}">
                  <a14:compatExt spid="_x0000_s145417"/>
                </a:ext>
                <a:ext uri="{FF2B5EF4-FFF2-40B4-BE49-F238E27FC236}">
                  <a16:creationId xmlns:a16="http://schemas.microsoft.com/office/drawing/2014/main" id="{00000000-0008-0000-0400-00000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45418" name="Button 10" hidden="1">
              <a:extLst>
                <a:ext uri="{63B3BB69-23CF-44E3-9099-C40C66FF867C}">
                  <a14:compatExt spid="_x0000_s145418"/>
                </a:ext>
                <a:ext uri="{FF2B5EF4-FFF2-40B4-BE49-F238E27FC236}">
                  <a16:creationId xmlns:a16="http://schemas.microsoft.com/office/drawing/2014/main" id="{00000000-0008-0000-0400-00000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28575</xdr:rowOff>
        </xdr:from>
        <xdr:to>
          <xdr:col>1</xdr:col>
          <xdr:colOff>9525</xdr:colOff>
          <xdr:row>8</xdr:row>
          <xdr:rowOff>0</xdr:rowOff>
        </xdr:to>
        <xdr:sp macro="" textlink="">
          <xdr:nvSpPr>
            <xdr:cNvPr id="145419" name="Button 11" hidden="1">
              <a:extLst>
                <a:ext uri="{63B3BB69-23CF-44E3-9099-C40C66FF867C}">
                  <a14:compatExt spid="_x0000_s145419"/>
                </a:ext>
                <a:ext uri="{FF2B5EF4-FFF2-40B4-BE49-F238E27FC236}">
                  <a16:creationId xmlns:a16="http://schemas.microsoft.com/office/drawing/2014/main" id="{00000000-0008-0000-0400-00000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</xdr:row>
          <xdr:rowOff>0</xdr:rowOff>
        </xdr:from>
        <xdr:to>
          <xdr:col>2</xdr:col>
          <xdr:colOff>1504950</xdr:colOff>
          <xdr:row>7</xdr:row>
          <xdr:rowOff>180975</xdr:rowOff>
        </xdr:to>
        <xdr:sp macro="" textlink="">
          <xdr:nvSpPr>
            <xdr:cNvPr id="145420" name="Button 12" hidden="1">
              <a:extLst>
                <a:ext uri="{63B3BB69-23CF-44E3-9099-C40C66FF867C}">
                  <a14:compatExt spid="_x0000_s145420"/>
                </a:ext>
                <a:ext uri="{FF2B5EF4-FFF2-40B4-BE49-F238E27FC236}">
                  <a16:creationId xmlns:a16="http://schemas.microsoft.com/office/drawing/2014/main" id="{00000000-0008-0000-0400-00000C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</xdr:row>
          <xdr:rowOff>152400</xdr:rowOff>
        </xdr:from>
        <xdr:to>
          <xdr:col>27</xdr:col>
          <xdr:colOff>0</xdr:colOff>
          <xdr:row>7</xdr:row>
          <xdr:rowOff>161925</xdr:rowOff>
        </xdr:to>
        <xdr:sp macro="" textlink="">
          <xdr:nvSpPr>
            <xdr:cNvPr id="145421" name="Button 13" hidden="1">
              <a:extLst>
                <a:ext uri="{63B3BB69-23CF-44E3-9099-C40C66FF867C}">
                  <a14:compatExt spid="_x0000_s145421"/>
                </a:ext>
                <a:ext uri="{FF2B5EF4-FFF2-40B4-BE49-F238E27FC236}">
                  <a16:creationId xmlns:a16="http://schemas.microsoft.com/office/drawing/2014/main" id="{00000000-0008-0000-0400-00000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161925</xdr:rowOff>
        </xdr:to>
        <xdr:sp macro="" textlink="">
          <xdr:nvSpPr>
            <xdr:cNvPr id="145485" name="Button 77" hidden="1">
              <a:extLst>
                <a:ext uri="{63B3BB69-23CF-44E3-9099-C40C66FF867C}">
                  <a14:compatExt spid="_x0000_s145485"/>
                </a:ext>
                <a:ext uri="{FF2B5EF4-FFF2-40B4-BE49-F238E27FC236}">
                  <a16:creationId xmlns:a16="http://schemas.microsoft.com/office/drawing/2014/main" id="{00000000-0008-0000-0400-00004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9525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486" name="Button 78" hidden="1">
              <a:extLst>
                <a:ext uri="{63B3BB69-23CF-44E3-9099-C40C66FF867C}">
                  <a14:compatExt spid="_x0000_s145486"/>
                </a:ext>
                <a:ext uri="{FF2B5EF4-FFF2-40B4-BE49-F238E27FC236}">
                  <a16:creationId xmlns:a16="http://schemas.microsoft.com/office/drawing/2014/main" id="{00000000-0008-0000-0400-00004E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45543" name="Button 135" hidden="1">
              <a:extLst>
                <a:ext uri="{63B3BB69-23CF-44E3-9099-C40C66FF867C}">
                  <a14:compatExt spid="_x0000_s145543"/>
                </a:ext>
                <a:ext uri="{FF2B5EF4-FFF2-40B4-BE49-F238E27FC236}">
                  <a16:creationId xmlns:a16="http://schemas.microsoft.com/office/drawing/2014/main" id="{00000000-0008-0000-0400-00008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9525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45544" name="Button 136" hidden="1">
              <a:extLst>
                <a:ext uri="{63B3BB69-23CF-44E3-9099-C40C66FF867C}">
                  <a14:compatExt spid="_x0000_s145544"/>
                </a:ext>
                <a:ext uri="{FF2B5EF4-FFF2-40B4-BE49-F238E27FC236}">
                  <a16:creationId xmlns:a16="http://schemas.microsoft.com/office/drawing/2014/main" id="{00000000-0008-0000-0400-00008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45545" name="Button 137" hidden="1">
              <a:extLst>
                <a:ext uri="{63B3BB69-23CF-44E3-9099-C40C66FF867C}">
                  <a14:compatExt spid="_x0000_s145545"/>
                </a:ext>
                <a:ext uri="{FF2B5EF4-FFF2-40B4-BE49-F238E27FC236}">
                  <a16:creationId xmlns:a16="http://schemas.microsoft.com/office/drawing/2014/main" id="{00000000-0008-0000-0400-00008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45546" name="Button 138" hidden="1">
              <a:extLst>
                <a:ext uri="{63B3BB69-23CF-44E3-9099-C40C66FF867C}">
                  <a14:compatExt spid="_x0000_s145546"/>
                </a:ext>
                <a:ext uri="{FF2B5EF4-FFF2-40B4-BE49-F238E27FC236}">
                  <a16:creationId xmlns:a16="http://schemas.microsoft.com/office/drawing/2014/main" id="{00000000-0008-0000-0400-00008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9525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547" name="Button 139" hidden="1">
              <a:extLst>
                <a:ext uri="{63B3BB69-23CF-44E3-9099-C40C66FF867C}">
                  <a14:compatExt spid="_x0000_s145547"/>
                </a:ext>
                <a:ext uri="{FF2B5EF4-FFF2-40B4-BE49-F238E27FC236}">
                  <a16:creationId xmlns:a16="http://schemas.microsoft.com/office/drawing/2014/main" id="{00000000-0008-0000-0400-00008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5</xdr:row>
          <xdr:rowOff>0</xdr:rowOff>
        </xdr:from>
        <xdr:to>
          <xdr:col>2</xdr:col>
          <xdr:colOff>485775</xdr:colOff>
          <xdr:row>7</xdr:row>
          <xdr:rowOff>9525</xdr:rowOff>
        </xdr:to>
        <xdr:sp macro="" textlink="">
          <xdr:nvSpPr>
            <xdr:cNvPr id="163841" name="Button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05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11</xdr:col>
          <xdr:colOff>0</xdr:colOff>
          <xdr:row>7</xdr:row>
          <xdr:rowOff>180975</xdr:rowOff>
        </xdr:to>
        <xdr:sp macro="" textlink="">
          <xdr:nvSpPr>
            <xdr:cNvPr id="163842" name="Butto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05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63843" name="Butto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05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63844" name="Butto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05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28575</xdr:colOff>
          <xdr:row>2</xdr:row>
          <xdr:rowOff>9525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3845" name="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05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9525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3846" name="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05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9525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3847" name="Butto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05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9525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3848" name="Butto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05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63849" name="Butto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05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3850" name="Butto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05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28575</xdr:rowOff>
        </xdr:from>
        <xdr:to>
          <xdr:col>1</xdr:col>
          <xdr:colOff>9525</xdr:colOff>
          <xdr:row>8</xdr:row>
          <xdr:rowOff>0</xdr:rowOff>
        </xdr:to>
        <xdr:sp macro="" textlink="">
          <xdr:nvSpPr>
            <xdr:cNvPr id="163851" name="Butto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05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</xdr:row>
          <xdr:rowOff>0</xdr:rowOff>
        </xdr:from>
        <xdr:to>
          <xdr:col>2</xdr:col>
          <xdr:colOff>1504950</xdr:colOff>
          <xdr:row>7</xdr:row>
          <xdr:rowOff>180975</xdr:rowOff>
        </xdr:to>
        <xdr:sp macro="" textlink="">
          <xdr:nvSpPr>
            <xdr:cNvPr id="163852" name="Butto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05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</xdr:row>
          <xdr:rowOff>152400</xdr:rowOff>
        </xdr:from>
        <xdr:to>
          <xdr:col>27</xdr:col>
          <xdr:colOff>0</xdr:colOff>
          <xdr:row>7</xdr:row>
          <xdr:rowOff>161925</xdr:rowOff>
        </xdr:to>
        <xdr:sp macro="" textlink="">
          <xdr:nvSpPr>
            <xdr:cNvPr id="163853" name="Butto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05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161925</xdr:rowOff>
        </xdr:to>
        <xdr:sp macro="" textlink="">
          <xdr:nvSpPr>
            <xdr:cNvPr id="163854" name="Butto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05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9525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55" name="Butto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05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3856" name="Butto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05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9525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63857" name="Butto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05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63858" name="Butto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05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63859" name="Butto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05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9525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60" name="Button 20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05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5</xdr:row>
          <xdr:rowOff>0</xdr:rowOff>
        </xdr:from>
        <xdr:to>
          <xdr:col>2</xdr:col>
          <xdr:colOff>485775</xdr:colOff>
          <xdr:row>7</xdr:row>
          <xdr:rowOff>9525</xdr:rowOff>
        </xdr:to>
        <xdr:sp macro="" textlink="">
          <xdr:nvSpPr>
            <xdr:cNvPr id="173057" name="Button 1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00000000-0008-0000-0600-00000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11</xdr:col>
          <xdr:colOff>0</xdr:colOff>
          <xdr:row>7</xdr:row>
          <xdr:rowOff>180975</xdr:rowOff>
        </xdr:to>
        <xdr:sp macro="" textlink="">
          <xdr:nvSpPr>
            <xdr:cNvPr id="173058" name="Button 2" hidden="1">
              <a:extLst>
                <a:ext uri="{63B3BB69-23CF-44E3-9099-C40C66FF867C}">
                  <a14:compatExt spid="_x0000_s173058"/>
                </a:ext>
                <a:ext uri="{FF2B5EF4-FFF2-40B4-BE49-F238E27FC236}">
                  <a16:creationId xmlns:a16="http://schemas.microsoft.com/office/drawing/2014/main" id="{00000000-0008-0000-0600-00000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73059" name="Button 3" hidden="1">
              <a:extLst>
                <a:ext uri="{63B3BB69-23CF-44E3-9099-C40C66FF867C}">
                  <a14:compatExt spid="_x0000_s173059"/>
                </a:ext>
                <a:ext uri="{FF2B5EF4-FFF2-40B4-BE49-F238E27FC236}">
                  <a16:creationId xmlns:a16="http://schemas.microsoft.com/office/drawing/2014/main" id="{00000000-0008-0000-0600-00000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73060" name="Button 4" hidden="1">
              <a:extLst>
                <a:ext uri="{63B3BB69-23CF-44E3-9099-C40C66FF867C}">
                  <a14:compatExt spid="_x0000_s173060"/>
                </a:ext>
                <a:ext uri="{FF2B5EF4-FFF2-40B4-BE49-F238E27FC236}">
                  <a16:creationId xmlns:a16="http://schemas.microsoft.com/office/drawing/2014/main" id="{00000000-0008-0000-0600-00000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28575</xdr:colOff>
          <xdr:row>2</xdr:row>
          <xdr:rowOff>9525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3061" name="Button 5" hidden="1">
              <a:extLst>
                <a:ext uri="{63B3BB69-23CF-44E3-9099-C40C66FF867C}">
                  <a14:compatExt spid="_x0000_s173061"/>
                </a:ext>
                <a:ext uri="{FF2B5EF4-FFF2-40B4-BE49-F238E27FC236}">
                  <a16:creationId xmlns:a16="http://schemas.microsoft.com/office/drawing/2014/main" id="{00000000-0008-0000-0600-00000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9525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3062" name="Button 6" hidden="1">
              <a:extLst>
                <a:ext uri="{63B3BB69-23CF-44E3-9099-C40C66FF867C}">
                  <a14:compatExt spid="_x0000_s173062"/>
                </a:ext>
                <a:ext uri="{FF2B5EF4-FFF2-40B4-BE49-F238E27FC236}">
                  <a16:creationId xmlns:a16="http://schemas.microsoft.com/office/drawing/2014/main" id="{00000000-0008-0000-0600-00000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9525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3063" name="Button 7" hidden="1">
              <a:extLst>
                <a:ext uri="{63B3BB69-23CF-44E3-9099-C40C66FF867C}">
                  <a14:compatExt spid="_x0000_s173063"/>
                </a:ext>
                <a:ext uri="{FF2B5EF4-FFF2-40B4-BE49-F238E27FC236}">
                  <a16:creationId xmlns:a16="http://schemas.microsoft.com/office/drawing/2014/main" id="{00000000-0008-0000-0600-00000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9525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3064" name="Button 8" hidden="1">
              <a:extLst>
                <a:ext uri="{63B3BB69-23CF-44E3-9099-C40C66FF867C}">
                  <a14:compatExt spid="_x0000_s173064"/>
                </a:ext>
                <a:ext uri="{FF2B5EF4-FFF2-40B4-BE49-F238E27FC236}">
                  <a16:creationId xmlns:a16="http://schemas.microsoft.com/office/drawing/2014/main" id="{00000000-0008-0000-0600-00000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73065" name="Button 9" hidden="1">
              <a:extLst>
                <a:ext uri="{63B3BB69-23CF-44E3-9099-C40C66FF867C}">
                  <a14:compatExt spid="_x0000_s173065"/>
                </a:ext>
                <a:ext uri="{FF2B5EF4-FFF2-40B4-BE49-F238E27FC236}">
                  <a16:creationId xmlns:a16="http://schemas.microsoft.com/office/drawing/2014/main" id="{00000000-0008-0000-0600-00000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3066" name="Button 10" hidden="1">
              <a:extLst>
                <a:ext uri="{63B3BB69-23CF-44E3-9099-C40C66FF867C}">
                  <a14:compatExt spid="_x0000_s173066"/>
                </a:ext>
                <a:ext uri="{FF2B5EF4-FFF2-40B4-BE49-F238E27FC236}">
                  <a16:creationId xmlns:a16="http://schemas.microsoft.com/office/drawing/2014/main" id="{00000000-0008-0000-0600-00000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28575</xdr:rowOff>
        </xdr:from>
        <xdr:to>
          <xdr:col>1</xdr:col>
          <xdr:colOff>9525</xdr:colOff>
          <xdr:row>8</xdr:row>
          <xdr:rowOff>0</xdr:rowOff>
        </xdr:to>
        <xdr:sp macro="" textlink="">
          <xdr:nvSpPr>
            <xdr:cNvPr id="173067" name="Button 11" hidden="1">
              <a:extLst>
                <a:ext uri="{63B3BB69-23CF-44E3-9099-C40C66FF867C}">
                  <a14:compatExt spid="_x0000_s173067"/>
                </a:ext>
                <a:ext uri="{FF2B5EF4-FFF2-40B4-BE49-F238E27FC236}">
                  <a16:creationId xmlns:a16="http://schemas.microsoft.com/office/drawing/2014/main" id="{00000000-0008-0000-0600-00000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</xdr:row>
          <xdr:rowOff>0</xdr:rowOff>
        </xdr:from>
        <xdr:to>
          <xdr:col>2</xdr:col>
          <xdr:colOff>1504950</xdr:colOff>
          <xdr:row>7</xdr:row>
          <xdr:rowOff>180975</xdr:rowOff>
        </xdr:to>
        <xdr:sp macro="" textlink="">
          <xdr:nvSpPr>
            <xdr:cNvPr id="173068" name="Button 12" hidden="1">
              <a:extLst>
                <a:ext uri="{63B3BB69-23CF-44E3-9099-C40C66FF867C}">
                  <a14:compatExt spid="_x0000_s173068"/>
                </a:ext>
                <a:ext uri="{FF2B5EF4-FFF2-40B4-BE49-F238E27FC236}">
                  <a16:creationId xmlns:a16="http://schemas.microsoft.com/office/drawing/2014/main" id="{00000000-0008-0000-0600-00000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</xdr:row>
          <xdr:rowOff>152400</xdr:rowOff>
        </xdr:from>
        <xdr:to>
          <xdr:col>27</xdr:col>
          <xdr:colOff>0</xdr:colOff>
          <xdr:row>7</xdr:row>
          <xdr:rowOff>161925</xdr:rowOff>
        </xdr:to>
        <xdr:sp macro="" textlink="">
          <xdr:nvSpPr>
            <xdr:cNvPr id="173069" name="Button 13" hidden="1">
              <a:extLst>
                <a:ext uri="{63B3BB69-23CF-44E3-9099-C40C66FF867C}">
                  <a14:compatExt spid="_x0000_s173069"/>
                </a:ext>
                <a:ext uri="{FF2B5EF4-FFF2-40B4-BE49-F238E27FC236}">
                  <a16:creationId xmlns:a16="http://schemas.microsoft.com/office/drawing/2014/main" id="{00000000-0008-0000-0600-00000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161925</xdr:rowOff>
        </xdr:to>
        <xdr:sp macro="" textlink="">
          <xdr:nvSpPr>
            <xdr:cNvPr id="173070" name="Button 14" hidden="1">
              <a:extLst>
                <a:ext uri="{63B3BB69-23CF-44E3-9099-C40C66FF867C}">
                  <a14:compatExt spid="_x0000_s173070"/>
                </a:ext>
                <a:ext uri="{FF2B5EF4-FFF2-40B4-BE49-F238E27FC236}">
                  <a16:creationId xmlns:a16="http://schemas.microsoft.com/office/drawing/2014/main" id="{00000000-0008-0000-0600-00000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9525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3071" name="Button 15" hidden="1">
              <a:extLst>
                <a:ext uri="{63B3BB69-23CF-44E3-9099-C40C66FF867C}">
                  <a14:compatExt spid="_x0000_s173071"/>
                </a:ext>
                <a:ext uri="{FF2B5EF4-FFF2-40B4-BE49-F238E27FC236}">
                  <a16:creationId xmlns:a16="http://schemas.microsoft.com/office/drawing/2014/main" id="{00000000-0008-0000-0600-00000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3072" name="Button 16" hidden="1">
              <a:extLst>
                <a:ext uri="{63B3BB69-23CF-44E3-9099-C40C66FF867C}">
                  <a14:compatExt spid="_x0000_s173072"/>
                </a:ext>
                <a:ext uri="{FF2B5EF4-FFF2-40B4-BE49-F238E27FC236}">
                  <a16:creationId xmlns:a16="http://schemas.microsoft.com/office/drawing/2014/main" id="{00000000-0008-0000-0600-00001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9525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3073" name="Button 17" hidden="1">
              <a:extLst>
                <a:ext uri="{63B3BB69-23CF-44E3-9099-C40C66FF867C}">
                  <a14:compatExt spid="_x0000_s173073"/>
                </a:ext>
                <a:ext uri="{FF2B5EF4-FFF2-40B4-BE49-F238E27FC236}">
                  <a16:creationId xmlns:a16="http://schemas.microsoft.com/office/drawing/2014/main" id="{00000000-0008-0000-0600-00001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3074" name="Button 18" hidden="1">
              <a:extLst>
                <a:ext uri="{63B3BB69-23CF-44E3-9099-C40C66FF867C}">
                  <a14:compatExt spid="_x0000_s173074"/>
                </a:ext>
                <a:ext uri="{FF2B5EF4-FFF2-40B4-BE49-F238E27FC236}">
                  <a16:creationId xmlns:a16="http://schemas.microsoft.com/office/drawing/2014/main" id="{00000000-0008-0000-0600-00001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3075" name="Button 19" hidden="1">
              <a:extLst>
                <a:ext uri="{63B3BB69-23CF-44E3-9099-C40C66FF867C}">
                  <a14:compatExt spid="_x0000_s173075"/>
                </a:ext>
                <a:ext uri="{FF2B5EF4-FFF2-40B4-BE49-F238E27FC236}">
                  <a16:creationId xmlns:a16="http://schemas.microsoft.com/office/drawing/2014/main" id="{00000000-0008-0000-0600-00001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9525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3076" name="Button 20" hidden="1">
              <a:extLst>
                <a:ext uri="{63B3BB69-23CF-44E3-9099-C40C66FF867C}">
                  <a14:compatExt spid="_x0000_s173076"/>
                </a:ext>
                <a:ext uri="{FF2B5EF4-FFF2-40B4-BE49-F238E27FC236}">
                  <a16:creationId xmlns:a16="http://schemas.microsoft.com/office/drawing/2014/main" id="{00000000-0008-0000-0600-00001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5</xdr:row>
          <xdr:rowOff>0</xdr:rowOff>
        </xdr:from>
        <xdr:to>
          <xdr:col>2</xdr:col>
          <xdr:colOff>485775</xdr:colOff>
          <xdr:row>7</xdr:row>
          <xdr:rowOff>9525</xdr:rowOff>
        </xdr:to>
        <xdr:sp macro="" textlink="">
          <xdr:nvSpPr>
            <xdr:cNvPr id="167937" name="Button 1" hidden="1">
              <a:extLst>
                <a:ext uri="{63B3BB69-23CF-44E3-9099-C40C66FF867C}">
                  <a14:compatExt spid="_x0000_s167937"/>
                </a:ext>
                <a:ext uri="{FF2B5EF4-FFF2-40B4-BE49-F238E27FC236}">
                  <a16:creationId xmlns:a16="http://schemas.microsoft.com/office/drawing/2014/main" id="{00000000-0008-0000-0700-00000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11</xdr:col>
          <xdr:colOff>0</xdr:colOff>
          <xdr:row>7</xdr:row>
          <xdr:rowOff>180975</xdr:rowOff>
        </xdr:to>
        <xdr:sp macro="" textlink="">
          <xdr:nvSpPr>
            <xdr:cNvPr id="167938" name="Button 2" hidden="1">
              <a:extLst>
                <a:ext uri="{63B3BB69-23CF-44E3-9099-C40C66FF867C}">
                  <a14:compatExt spid="_x0000_s167938"/>
                </a:ext>
                <a:ext uri="{FF2B5EF4-FFF2-40B4-BE49-F238E27FC236}">
                  <a16:creationId xmlns:a16="http://schemas.microsoft.com/office/drawing/2014/main" id="{00000000-0008-0000-0700-00000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67939" name="Button 3" hidden="1">
              <a:extLst>
                <a:ext uri="{63B3BB69-23CF-44E3-9099-C40C66FF867C}">
                  <a14:compatExt spid="_x0000_s167939"/>
                </a:ext>
                <a:ext uri="{FF2B5EF4-FFF2-40B4-BE49-F238E27FC236}">
                  <a16:creationId xmlns:a16="http://schemas.microsoft.com/office/drawing/2014/main" id="{00000000-0008-0000-0700-00000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67940" name="Button 4" hidden="1">
              <a:extLst>
                <a:ext uri="{63B3BB69-23CF-44E3-9099-C40C66FF867C}">
                  <a14:compatExt spid="_x0000_s167940"/>
                </a:ext>
                <a:ext uri="{FF2B5EF4-FFF2-40B4-BE49-F238E27FC236}">
                  <a16:creationId xmlns:a16="http://schemas.microsoft.com/office/drawing/2014/main" id="{00000000-0008-0000-0700-00000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28575</xdr:colOff>
          <xdr:row>2</xdr:row>
          <xdr:rowOff>9525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7941" name="Button 5" hidden="1">
              <a:extLst>
                <a:ext uri="{63B3BB69-23CF-44E3-9099-C40C66FF867C}">
                  <a14:compatExt spid="_x0000_s167941"/>
                </a:ext>
                <a:ext uri="{FF2B5EF4-FFF2-40B4-BE49-F238E27FC236}">
                  <a16:creationId xmlns:a16="http://schemas.microsoft.com/office/drawing/2014/main" id="{00000000-0008-0000-0700-00000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9525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7942" name="Button 6" hidden="1">
              <a:extLst>
                <a:ext uri="{63B3BB69-23CF-44E3-9099-C40C66FF867C}">
                  <a14:compatExt spid="_x0000_s167942"/>
                </a:ext>
                <a:ext uri="{FF2B5EF4-FFF2-40B4-BE49-F238E27FC236}">
                  <a16:creationId xmlns:a16="http://schemas.microsoft.com/office/drawing/2014/main" id="{00000000-0008-0000-0700-00000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9525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7943" name="Button 7" hidden="1">
              <a:extLst>
                <a:ext uri="{63B3BB69-23CF-44E3-9099-C40C66FF867C}">
                  <a14:compatExt spid="_x0000_s167943"/>
                </a:ext>
                <a:ext uri="{FF2B5EF4-FFF2-40B4-BE49-F238E27FC236}">
                  <a16:creationId xmlns:a16="http://schemas.microsoft.com/office/drawing/2014/main" id="{00000000-0008-0000-0700-00000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9525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44" name="Button 8" hidden="1">
              <a:extLst>
                <a:ext uri="{63B3BB69-23CF-44E3-9099-C40C66FF867C}">
                  <a14:compatExt spid="_x0000_s167944"/>
                </a:ext>
                <a:ext uri="{FF2B5EF4-FFF2-40B4-BE49-F238E27FC236}">
                  <a16:creationId xmlns:a16="http://schemas.microsoft.com/office/drawing/2014/main" id="{00000000-0008-0000-0700-00000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7</xdr:row>
          <xdr:rowOff>180975</xdr:rowOff>
        </xdr:to>
        <xdr:sp macro="" textlink="">
          <xdr:nvSpPr>
            <xdr:cNvPr id="167945" name="Button 9" hidden="1">
              <a:extLst>
                <a:ext uri="{63B3BB69-23CF-44E3-9099-C40C66FF867C}">
                  <a14:compatExt spid="_x0000_s167945"/>
                </a:ext>
                <a:ext uri="{FF2B5EF4-FFF2-40B4-BE49-F238E27FC236}">
                  <a16:creationId xmlns:a16="http://schemas.microsoft.com/office/drawing/2014/main" id="{00000000-0008-0000-0700-00000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7946" name="Button 10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07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28575</xdr:rowOff>
        </xdr:from>
        <xdr:to>
          <xdr:col>1</xdr:col>
          <xdr:colOff>9525</xdr:colOff>
          <xdr:row>8</xdr:row>
          <xdr:rowOff>0</xdr:rowOff>
        </xdr:to>
        <xdr:sp macro="" textlink="">
          <xdr:nvSpPr>
            <xdr:cNvPr id="167947" name="Button 11" hidden="1">
              <a:extLst>
                <a:ext uri="{63B3BB69-23CF-44E3-9099-C40C66FF867C}">
                  <a14:compatExt spid="_x0000_s167947"/>
                </a:ext>
                <a:ext uri="{FF2B5EF4-FFF2-40B4-BE49-F238E27FC236}">
                  <a16:creationId xmlns:a16="http://schemas.microsoft.com/office/drawing/2014/main" id="{00000000-0008-0000-0700-00000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</xdr:row>
          <xdr:rowOff>0</xdr:rowOff>
        </xdr:from>
        <xdr:to>
          <xdr:col>2</xdr:col>
          <xdr:colOff>1504950</xdr:colOff>
          <xdr:row>7</xdr:row>
          <xdr:rowOff>180975</xdr:rowOff>
        </xdr:to>
        <xdr:sp macro="" textlink="">
          <xdr:nvSpPr>
            <xdr:cNvPr id="167948" name="Button 12" hidden="1">
              <a:extLst>
                <a:ext uri="{63B3BB69-23CF-44E3-9099-C40C66FF867C}">
                  <a14:compatExt spid="_x0000_s167948"/>
                </a:ext>
                <a:ext uri="{FF2B5EF4-FFF2-40B4-BE49-F238E27FC236}">
                  <a16:creationId xmlns:a16="http://schemas.microsoft.com/office/drawing/2014/main" id="{00000000-0008-0000-0700-00000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</xdr:row>
          <xdr:rowOff>152400</xdr:rowOff>
        </xdr:from>
        <xdr:to>
          <xdr:col>27</xdr:col>
          <xdr:colOff>0</xdr:colOff>
          <xdr:row>7</xdr:row>
          <xdr:rowOff>161925</xdr:rowOff>
        </xdr:to>
        <xdr:sp macro="" textlink="">
          <xdr:nvSpPr>
            <xdr:cNvPr id="167949" name="Button 13" hidden="1">
              <a:extLst>
                <a:ext uri="{63B3BB69-23CF-44E3-9099-C40C66FF867C}">
                  <a14:compatExt spid="_x0000_s167949"/>
                </a:ext>
                <a:ext uri="{FF2B5EF4-FFF2-40B4-BE49-F238E27FC236}">
                  <a16:creationId xmlns:a16="http://schemas.microsoft.com/office/drawing/2014/main" id="{00000000-0008-0000-0700-00000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</xdr:row>
          <xdr:rowOff>152400</xdr:rowOff>
        </xdr:from>
        <xdr:to>
          <xdr:col>30</xdr:col>
          <xdr:colOff>0</xdr:colOff>
          <xdr:row>7</xdr:row>
          <xdr:rowOff>161925</xdr:rowOff>
        </xdr:to>
        <xdr:sp macro="" textlink="">
          <xdr:nvSpPr>
            <xdr:cNvPr id="167950" name="Button 14" hidden="1">
              <a:extLst>
                <a:ext uri="{63B3BB69-23CF-44E3-9099-C40C66FF867C}">
                  <a14:compatExt spid="_x0000_s167950"/>
                </a:ext>
                <a:ext uri="{FF2B5EF4-FFF2-40B4-BE49-F238E27FC236}">
                  <a16:creationId xmlns:a16="http://schemas.microsoft.com/office/drawing/2014/main" id="{00000000-0008-0000-0700-00000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1" name="Button 15" hidden="1">
              <a:extLst>
                <a:ext uri="{63B3BB69-23CF-44E3-9099-C40C66FF867C}">
                  <a14:compatExt spid="_x0000_s167951"/>
                </a:ext>
                <a:ext uri="{FF2B5EF4-FFF2-40B4-BE49-F238E27FC236}">
                  <a16:creationId xmlns:a16="http://schemas.microsoft.com/office/drawing/2014/main" id="{00000000-0008-0000-0700-00000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2" name="Button 16" hidden="1">
              <a:extLst>
                <a:ext uri="{63B3BB69-23CF-44E3-9099-C40C66FF867C}">
                  <a14:compatExt spid="_x0000_s167952"/>
                </a:ext>
                <a:ext uri="{FF2B5EF4-FFF2-40B4-BE49-F238E27FC236}">
                  <a16:creationId xmlns:a16="http://schemas.microsoft.com/office/drawing/2014/main" id="{00000000-0008-0000-0700-00001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3" name="Button 17" hidden="1">
              <a:extLst>
                <a:ext uri="{63B3BB69-23CF-44E3-9099-C40C66FF867C}">
                  <a14:compatExt spid="_x0000_s167953"/>
                </a:ext>
                <a:ext uri="{FF2B5EF4-FFF2-40B4-BE49-F238E27FC236}">
                  <a16:creationId xmlns:a16="http://schemas.microsoft.com/office/drawing/2014/main" id="{00000000-0008-0000-0700-00001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4" name="Button 18" hidden="1">
              <a:extLst>
                <a:ext uri="{63B3BB69-23CF-44E3-9099-C40C66FF867C}">
                  <a14:compatExt spid="_x0000_s167954"/>
                </a:ext>
                <a:ext uri="{FF2B5EF4-FFF2-40B4-BE49-F238E27FC236}">
                  <a16:creationId xmlns:a16="http://schemas.microsoft.com/office/drawing/2014/main" id="{00000000-0008-0000-0700-00001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5" name="Button 19" hidden="1">
              <a:extLst>
                <a:ext uri="{63B3BB69-23CF-44E3-9099-C40C66FF867C}">
                  <a14:compatExt spid="_x0000_s167955"/>
                </a:ext>
                <a:ext uri="{FF2B5EF4-FFF2-40B4-BE49-F238E27FC236}">
                  <a16:creationId xmlns:a16="http://schemas.microsoft.com/office/drawing/2014/main" id="{00000000-0008-0000-0700-00001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9525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6" name="Button 20" hidden="1">
              <a:extLst>
                <a:ext uri="{63B3BB69-23CF-44E3-9099-C40C66FF867C}">
                  <a14:compatExt spid="_x0000_s167956"/>
                </a:ext>
                <a:ext uri="{FF2B5EF4-FFF2-40B4-BE49-F238E27FC236}">
                  <a16:creationId xmlns:a16="http://schemas.microsoft.com/office/drawing/2014/main" id="{00000000-0008-0000-0700-00001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</xdr:row>
          <xdr:rowOff>0</xdr:rowOff>
        </xdr:from>
        <xdr:to>
          <xdr:col>3</xdr:col>
          <xdr:colOff>1771650</xdr:colOff>
          <xdr:row>2</xdr:row>
          <xdr:rowOff>314325</xdr:rowOff>
        </xdr:to>
        <xdr:sp macro="" textlink="">
          <xdr:nvSpPr>
            <xdr:cNvPr id="65537" name="Button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8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Kampioenen opbouwen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5</xdr:row>
          <xdr:rowOff>19050</xdr:rowOff>
        </xdr:from>
        <xdr:to>
          <xdr:col>2</xdr:col>
          <xdr:colOff>1143000</xdr:colOff>
          <xdr:row>6</xdr:row>
          <xdr:rowOff>142875</xdr:rowOff>
        </xdr:to>
        <xdr:sp macro="" textlink="">
          <xdr:nvSpPr>
            <xdr:cNvPr id="109569" name="Button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9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Winnaars opbouwen</a:t>
              </a:r>
            </a:p>
            <a:p>
              <a:pPr algn="ctr" rtl="0">
                <a:defRPr sz="1000"/>
              </a:pPr>
              <a:endPara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1162050</xdr:colOff>
          <xdr:row>5</xdr:row>
          <xdr:rowOff>19050</xdr:rowOff>
        </xdr:from>
        <xdr:to>
          <xdr:col>3</xdr:col>
          <xdr:colOff>790575</xdr:colOff>
          <xdr:row>6</xdr:row>
          <xdr:rowOff>142875</xdr:rowOff>
        </xdr:to>
        <xdr:sp macro="" textlink="">
          <xdr:nvSpPr>
            <xdr:cNvPr id="109570" name="Button 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09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Dubbele paarden/pony's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819150</xdr:colOff>
          <xdr:row>5</xdr:row>
          <xdr:rowOff>19050</xdr:rowOff>
        </xdr:from>
        <xdr:to>
          <xdr:col>6</xdr:col>
          <xdr:colOff>219075</xdr:colOff>
          <xdr:row>6</xdr:row>
          <xdr:rowOff>142875</xdr:rowOff>
        </xdr:to>
        <xdr:sp macro="" textlink="">
          <xdr:nvSpPr>
            <xdr:cNvPr id="109571" name="Button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09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Importeren gegevens</a:t>
              </a:r>
            </a:p>
            <a:p>
              <a:pPr algn="ctr" rtl="0">
                <a:defRPr sz="1000"/>
              </a:pPr>
              <a:endPara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5</xdr:row>
          <xdr:rowOff>19050</xdr:rowOff>
        </xdr:from>
        <xdr:to>
          <xdr:col>8</xdr:col>
          <xdr:colOff>0</xdr:colOff>
          <xdr:row>6</xdr:row>
          <xdr:rowOff>142875</xdr:rowOff>
        </xdr:to>
        <xdr:sp macro="" textlink="">
          <xdr:nvSpPr>
            <xdr:cNvPr id="109572" name="Button 4" hidden="1">
              <a:extLst>
                <a:ext uri="{63B3BB69-23CF-44E3-9099-C40C66FF867C}">
                  <a14:compatExt spid="_x0000_s109572"/>
                </a:ext>
                <a:ext uri="{FF2B5EF4-FFF2-40B4-BE49-F238E27FC236}">
                  <a16:creationId xmlns:a16="http://schemas.microsoft.com/office/drawing/2014/main" id="{00000000-0008-0000-0900-00000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Verwerken gegevens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13</xdr:row>
          <xdr:rowOff>38100</xdr:rowOff>
        </xdr:from>
        <xdr:to>
          <xdr:col>2</xdr:col>
          <xdr:colOff>3028950</xdr:colOff>
          <xdr:row>16</xdr:row>
          <xdr:rowOff>133350</xdr:rowOff>
        </xdr:to>
        <xdr:sp macro="" textlink="">
          <xdr:nvSpPr>
            <xdr:cNvPr id="125974" name="Button 22" hidden="1">
              <a:extLst>
                <a:ext uri="{63B3BB69-23CF-44E3-9099-C40C66FF867C}">
                  <a14:compatExt spid="_x0000_s125974"/>
                </a:ext>
                <a:ext uri="{FF2B5EF4-FFF2-40B4-BE49-F238E27FC236}">
                  <a16:creationId xmlns:a16="http://schemas.microsoft.com/office/drawing/2014/main" id="{00000000-0008-0000-0A00-000016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Tabbladen zichtbaar of verbergen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1285875</xdr:colOff>
          <xdr:row>1</xdr:row>
          <xdr:rowOff>0</xdr:rowOff>
        </xdr:from>
        <xdr:to>
          <xdr:col>7</xdr:col>
          <xdr:colOff>2009775</xdr:colOff>
          <xdr:row>2</xdr:row>
          <xdr:rowOff>314325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B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Afvaardiging opbouwen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8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8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18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38.x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4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4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" Type="http://schemas.openxmlformats.org/officeDocument/2006/relationships/ctrlProp" Target="../ctrlProps/ctrlProp14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4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0">
    <pageSetUpPr fitToPage="1"/>
  </sheetPr>
  <dimension ref="A1:A6"/>
  <sheetViews>
    <sheetView workbookViewId="0">
      <selection activeCell="C4" sqref="C4:E4"/>
    </sheetView>
  </sheetViews>
  <sheetFormatPr defaultRowHeight="12.75" x14ac:dyDescent="0.2"/>
  <cols>
    <col min="1" max="1" width="128.28515625" customWidth="1"/>
  </cols>
  <sheetData>
    <row r="1" spans="1:1" ht="27.75" x14ac:dyDescent="0.2">
      <c r="A1" s="76" t="s">
        <v>73</v>
      </c>
    </row>
    <row r="2" spans="1:1" ht="27.75" x14ac:dyDescent="0.2">
      <c r="A2" s="76"/>
    </row>
    <row r="3" spans="1:1" ht="83.25" x14ac:dyDescent="0.2">
      <c r="A3" s="77" t="s">
        <v>74</v>
      </c>
    </row>
    <row r="4" spans="1:1" ht="27.75" x14ac:dyDescent="0.2">
      <c r="A4" s="77"/>
    </row>
    <row r="5" spans="1:1" ht="27.75" customHeight="1" x14ac:dyDescent="0.2">
      <c r="A5" s="77"/>
    </row>
    <row r="6" spans="1:1" ht="27.75" customHeight="1" x14ac:dyDescent="0.2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1">
    <pageSetUpPr fitToPage="1"/>
  </sheetPr>
  <dimension ref="A1:CN24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N19" sqref="N19"/>
    </sheetView>
  </sheetViews>
  <sheetFormatPr defaultColWidth="9.140625" defaultRowHeight="12.75" x14ac:dyDescent="0.2"/>
  <cols>
    <col min="1" max="1" width="4.7109375" style="1" customWidth="1"/>
    <col min="2" max="2" width="10.140625" style="1" customWidth="1"/>
    <col min="3" max="4" width="22.7109375" style="1" customWidth="1"/>
    <col min="5" max="5" width="6.7109375" style="96" hidden="1" customWidth="1"/>
    <col min="6" max="6" width="18.7109375" style="1" customWidth="1"/>
    <col min="7" max="7" width="3.7109375" style="62" customWidth="1"/>
    <col min="8" max="8" width="4.5703125" style="67" customWidth="1"/>
    <col min="9" max="9" width="4.140625" style="67" customWidth="1"/>
    <col min="10" max="10" width="3.7109375" style="87" customWidth="1"/>
    <col min="11" max="11" width="4.5703125" style="68" customWidth="1"/>
    <col min="12" max="12" width="4.140625" style="68" customWidth="1"/>
    <col min="13" max="14" width="3" style="62" customWidth="1"/>
    <col min="15" max="15" width="3.7109375" style="63" customWidth="1"/>
    <col min="16" max="16" width="4.5703125" style="70" customWidth="1"/>
    <col min="17" max="17" width="4.140625" style="70" customWidth="1"/>
    <col min="18" max="18" width="3.7109375" style="63" customWidth="1"/>
    <col min="19" max="19" width="4.5703125" style="70" customWidth="1"/>
    <col min="20" max="20" width="4.140625" style="70" customWidth="1"/>
    <col min="21" max="22" width="3" style="63" customWidth="1"/>
    <col min="23" max="23" width="3.7109375" style="62" customWidth="1"/>
    <col min="24" max="24" width="4.5703125" style="68" customWidth="1"/>
    <col min="25" max="25" width="4.140625" style="68" customWidth="1"/>
    <col min="26" max="26" width="3.7109375" style="62" customWidth="1"/>
    <col min="27" max="27" width="4.5703125" style="68" customWidth="1"/>
    <col min="28" max="28" width="4.140625" style="68" customWidth="1"/>
    <col min="29" max="30" width="3" style="62" customWidth="1"/>
    <col min="31" max="31" width="3.7109375" style="63" hidden="1" customWidth="1"/>
    <col min="32" max="32" width="4.5703125" style="70" hidden="1" customWidth="1"/>
    <col min="33" max="33" width="4.140625" style="70" hidden="1" customWidth="1"/>
    <col min="34" max="34" width="3.7109375" style="63" hidden="1" customWidth="1"/>
    <col min="35" max="35" width="4.5703125" style="70" hidden="1" customWidth="1"/>
    <col min="36" max="36" width="4.140625" style="70" hidden="1" customWidth="1"/>
    <col min="37" max="38" width="3" style="63" hidden="1" customWidth="1"/>
    <col min="39" max="39" width="3.7109375" style="62" hidden="1" customWidth="1"/>
    <col min="40" max="40" width="4.5703125" style="68" hidden="1" customWidth="1"/>
    <col min="41" max="41" width="4.140625" style="68" hidden="1" customWidth="1"/>
    <col min="42" max="42" width="3.7109375" style="62" hidden="1" customWidth="1"/>
    <col min="43" max="43" width="4.5703125" style="68" hidden="1" customWidth="1"/>
    <col min="44" max="44" width="4.140625" style="68" hidden="1" customWidth="1"/>
    <col min="45" max="46" width="3" style="62" hidden="1" customWidth="1"/>
    <col min="47" max="47" width="3.7109375" style="63" hidden="1" customWidth="1"/>
    <col min="48" max="48" width="4.5703125" style="70" hidden="1" customWidth="1"/>
    <col min="49" max="49" width="4.140625" style="70" hidden="1" customWidth="1"/>
    <col min="50" max="50" width="3.7109375" style="63" hidden="1" customWidth="1"/>
    <col min="51" max="51" width="4.5703125" style="70" hidden="1" customWidth="1"/>
    <col min="52" max="52" width="4.140625" style="70" hidden="1" customWidth="1"/>
    <col min="53" max="54" width="3" style="63" hidden="1" customWidth="1"/>
    <col min="55" max="55" width="5.7109375" customWidth="1"/>
    <col min="56" max="56" width="5.5703125" bestFit="1" customWidth="1"/>
    <col min="57" max="57" width="6" customWidth="1"/>
    <col min="58" max="58" width="4" style="1" customWidth="1"/>
    <col min="59" max="59" width="4.85546875" style="1" customWidth="1"/>
    <col min="60" max="60" width="5.42578125" style="1" customWidth="1"/>
    <col min="61" max="61" width="17.28515625" style="1" customWidth="1"/>
    <col min="63" max="63" width="4" hidden="1" customWidth="1"/>
    <col min="64" max="64" width="5" hidden="1" customWidth="1"/>
    <col min="65" max="65" width="4" hidden="1" customWidth="1"/>
    <col min="66" max="66" width="6.7109375" hidden="1" customWidth="1"/>
    <col min="67" max="67" width="5.7109375" hidden="1" customWidth="1"/>
    <col min="68" max="68" width="4" hidden="1" customWidth="1"/>
    <col min="69" max="69" width="5" hidden="1" customWidth="1"/>
    <col min="70" max="70" width="4" hidden="1" customWidth="1"/>
    <col min="71" max="71" width="6.7109375" hidden="1" customWidth="1"/>
    <col min="72" max="72" width="5.7109375" hidden="1" customWidth="1"/>
    <col min="73" max="73" width="4" hidden="1" customWidth="1"/>
    <col min="74" max="74" width="5" hidden="1" customWidth="1"/>
    <col min="75" max="75" width="4" hidden="1" customWidth="1"/>
    <col min="76" max="76" width="6.7109375" hidden="1" customWidth="1"/>
    <col min="77" max="77" width="5.7109375" hidden="1" customWidth="1"/>
    <col min="78" max="78" width="4" hidden="1" customWidth="1"/>
    <col min="79" max="79" width="5" hidden="1" customWidth="1"/>
    <col min="80" max="80" width="4" hidden="1" customWidth="1"/>
    <col min="81" max="81" width="6.7109375" hidden="1" customWidth="1"/>
    <col min="82" max="82" width="6.28515625" hidden="1" customWidth="1"/>
    <col min="83" max="83" width="4" hidden="1" customWidth="1"/>
    <col min="84" max="84" width="5" hidden="1" customWidth="1"/>
    <col min="85" max="85" width="4" hidden="1" customWidth="1"/>
    <col min="86" max="86" width="6.7109375" hidden="1" customWidth="1"/>
    <col min="87" max="87" width="6.28515625" hidden="1" customWidth="1"/>
    <col min="88" max="88" width="4" hidden="1" customWidth="1"/>
    <col min="89" max="89" width="5" hidden="1" customWidth="1"/>
    <col min="90" max="90" width="4" hidden="1" customWidth="1"/>
    <col min="91" max="91" width="6.7109375" hidden="1" customWidth="1"/>
    <col min="92" max="92" width="6.28515625" hidden="1" customWidth="1"/>
  </cols>
  <sheetData>
    <row r="1" spans="1:92" x14ac:dyDescent="0.2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">
      <c r="A2" s="9"/>
      <c r="B2" s="9"/>
      <c r="C2" s="9"/>
      <c r="D2" s="9"/>
      <c r="E2" s="99"/>
      <c r="F2" s="9"/>
      <c r="G2" s="84"/>
      <c r="H2" s="65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IF(H2="",0,H2)</f>
        <v>0</v>
      </c>
      <c r="BM2">
        <f>IF(J2&gt;99,199,J2)</f>
        <v>0</v>
      </c>
      <c r="BN2">
        <f>IF(K2="",0,K2)</f>
        <v>0</v>
      </c>
      <c r="BO2">
        <f>BK2+BM2</f>
        <v>0</v>
      </c>
      <c r="BP2">
        <f>IF(O2&gt;99,199,O2)</f>
        <v>0</v>
      </c>
      <c r="BQ2">
        <f>IF(P2="",0,P2)</f>
        <v>0</v>
      </c>
      <c r="BR2">
        <f>IF(R2&gt;99,199,R2)</f>
        <v>0</v>
      </c>
      <c r="BS2">
        <f>IF(S2="",0,S2)</f>
        <v>0</v>
      </c>
      <c r="BT2">
        <f>BP2+BR2</f>
        <v>0</v>
      </c>
      <c r="BU2">
        <f>IF(W2&gt;99,199,W2)</f>
        <v>0</v>
      </c>
      <c r="BV2">
        <f>IF(X2="",0,X2)</f>
        <v>0</v>
      </c>
      <c r="BW2">
        <f>IF(Z2&gt;99,199,Z2)</f>
        <v>0</v>
      </c>
      <c r="BX2">
        <f>IF(AA2="",0,AA2)</f>
        <v>0</v>
      </c>
      <c r="BY2">
        <f>BU2+BW2</f>
        <v>0</v>
      </c>
      <c r="BZ2">
        <f>IF(AE2&gt;99,199,AE2)</f>
        <v>0</v>
      </c>
      <c r="CA2">
        <f>IF(AF2="",0,AF2)</f>
        <v>0</v>
      </c>
      <c r="CB2">
        <f>IF(AH2&gt;99,199,AH2)</f>
        <v>0</v>
      </c>
      <c r="CC2">
        <f>IF(AI2="",0,AI2)</f>
        <v>0</v>
      </c>
      <c r="CD2">
        <f>BZ2+CB2</f>
        <v>0</v>
      </c>
      <c r="CE2">
        <f>IF(AM2&gt;99,199,AM2)</f>
        <v>0</v>
      </c>
      <c r="CF2">
        <f>IF(AN2="",0,AN2)</f>
        <v>0</v>
      </c>
      <c r="CG2">
        <f>IF(AP2&gt;99,199,AP2)</f>
        <v>0</v>
      </c>
      <c r="CH2">
        <f>IF(AQ2="",0,AQ2)</f>
        <v>0</v>
      </c>
      <c r="CI2">
        <f>CE2+CG2</f>
        <v>0</v>
      </c>
      <c r="CJ2">
        <f>IF(AU2&gt;99,199,AU2)</f>
        <v>0</v>
      </c>
      <c r="CK2">
        <f>IF(AV2="",0,AV2)</f>
        <v>0</v>
      </c>
      <c r="CL2">
        <f>IF(AX2&gt;99,199,AX2)</f>
        <v>0</v>
      </c>
      <c r="CM2">
        <f>IF(AY2="",0,AY2)</f>
        <v>0</v>
      </c>
      <c r="CN2">
        <f>CJ2+CL2</f>
        <v>0</v>
      </c>
    </row>
    <row r="3" spans="1:92" x14ac:dyDescent="0.2">
      <c r="A3" s="110" t="s">
        <v>8</v>
      </c>
      <c r="B3" s="111"/>
      <c r="C3" s="101" t="str">
        <f>Instellingen!B3</f>
        <v>Kring Berkel Ijssel</v>
      </c>
      <c r="D3" s="102"/>
      <c r="E3" s="103"/>
      <c r="F3" s="110" t="s">
        <v>27</v>
      </c>
      <c r="G3" s="112"/>
      <c r="H3" s="112"/>
      <c r="I3" s="112"/>
      <c r="J3" s="112"/>
      <c r="K3" s="112"/>
      <c r="L3" s="112"/>
      <c r="M3" s="112"/>
      <c r="N3" s="111"/>
      <c r="O3" s="134"/>
      <c r="P3" s="135"/>
      <c r="Q3" s="135"/>
      <c r="R3" s="135"/>
      <c r="S3" s="135"/>
      <c r="T3" s="135"/>
      <c r="U3" s="135"/>
      <c r="V3" s="136"/>
      <c r="W3" s="142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4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0" t="s">
        <v>26</v>
      </c>
      <c r="BD3" s="112"/>
      <c r="BE3" s="112"/>
      <c r="BF3" s="111"/>
      <c r="BG3" s="20">
        <f>Instellingen!B6</f>
        <v>3</v>
      </c>
      <c r="BH3" s="104"/>
      <c r="BI3" s="105"/>
    </row>
    <row r="4" spans="1:92" x14ac:dyDescent="0.2">
      <c r="A4" s="110" t="s">
        <v>9</v>
      </c>
      <c r="B4" s="111"/>
      <c r="C4" s="113" t="s">
        <v>127</v>
      </c>
      <c r="D4" s="102"/>
      <c r="E4" s="103"/>
      <c r="F4" s="110" t="s">
        <v>33</v>
      </c>
      <c r="G4" s="112"/>
      <c r="H4" s="112"/>
      <c r="I4" s="112"/>
      <c r="J4" s="112"/>
      <c r="K4" s="112"/>
      <c r="L4" s="112"/>
      <c r="M4" s="112"/>
      <c r="N4" s="111"/>
      <c r="O4" s="101">
        <f>Instellingen!B7</f>
        <v>1</v>
      </c>
      <c r="P4" s="102"/>
      <c r="Q4" s="102"/>
      <c r="R4" s="102"/>
      <c r="S4" s="102"/>
      <c r="T4" s="102"/>
      <c r="U4" s="102"/>
      <c r="V4" s="103"/>
      <c r="W4" s="145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7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0"/>
      <c r="BD4" s="112"/>
      <c r="BE4" s="112"/>
      <c r="BF4" s="111"/>
      <c r="BG4" s="20"/>
      <c r="BH4" s="106"/>
      <c r="BI4" s="107"/>
    </row>
    <row r="5" spans="1:92" x14ac:dyDescent="0.2">
      <c r="A5" s="110" t="s">
        <v>10</v>
      </c>
      <c r="B5" s="111"/>
      <c r="C5" s="101"/>
      <c r="D5" s="102"/>
      <c r="E5" s="103"/>
      <c r="F5" s="110" t="s">
        <v>11</v>
      </c>
      <c r="G5" s="112"/>
      <c r="H5" s="112"/>
      <c r="I5" s="112"/>
      <c r="J5" s="112"/>
      <c r="K5" s="112"/>
      <c r="L5" s="112"/>
      <c r="M5" s="112"/>
      <c r="N5" s="111"/>
      <c r="O5" s="101">
        <f>Instellingen!B5</f>
        <v>99</v>
      </c>
      <c r="P5" s="102"/>
      <c r="Q5" s="102"/>
      <c r="R5" s="102"/>
      <c r="S5" s="102"/>
      <c r="T5" s="102"/>
      <c r="U5" s="102"/>
      <c r="V5" s="103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50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1" t="s">
        <v>12</v>
      </c>
      <c r="BD5" s="152"/>
      <c r="BE5" s="152"/>
      <c r="BF5" s="153"/>
      <c r="BG5" s="8">
        <v>2</v>
      </c>
      <c r="BH5" s="106"/>
      <c r="BI5" s="107"/>
    </row>
    <row r="6" spans="1:92" ht="12.75" customHeight="1" x14ac:dyDescent="0.2">
      <c r="A6" s="117"/>
      <c r="B6" s="118"/>
      <c r="C6" s="118"/>
      <c r="D6" s="118"/>
      <c r="E6" s="119"/>
      <c r="F6" s="36" t="s">
        <v>13</v>
      </c>
      <c r="G6" s="122" t="str">
        <f>Instellingen!B40</f>
        <v>Laag Soeren</v>
      </c>
      <c r="H6" s="123"/>
      <c r="I6" s="123"/>
      <c r="J6" s="123"/>
      <c r="K6" s="123"/>
      <c r="L6" s="123"/>
      <c r="M6" s="123"/>
      <c r="N6" s="124"/>
      <c r="O6" s="125" t="str">
        <f>Instellingen!B41</f>
        <v>Laag Soeren</v>
      </c>
      <c r="P6" s="126"/>
      <c r="Q6" s="126"/>
      <c r="R6" s="126"/>
      <c r="S6" s="126"/>
      <c r="T6" s="126"/>
      <c r="U6" s="126"/>
      <c r="V6" s="127"/>
      <c r="W6" s="122" t="str">
        <f>Instellingen!B42</f>
        <v>Brummen</v>
      </c>
      <c r="X6" s="123"/>
      <c r="Y6" s="123"/>
      <c r="Z6" s="123"/>
      <c r="AA6" s="123"/>
      <c r="AB6" s="123"/>
      <c r="AC6" s="123"/>
      <c r="AD6" s="124"/>
      <c r="AE6" s="125" t="str">
        <f>Instellingen!B43</f>
        <v xml:space="preserve"> </v>
      </c>
      <c r="AF6" s="126"/>
      <c r="AG6" s="126"/>
      <c r="AH6" s="126"/>
      <c r="AI6" s="126"/>
      <c r="AJ6" s="126"/>
      <c r="AK6" s="126"/>
      <c r="AL6" s="127"/>
      <c r="AM6" s="122" t="str">
        <f>Instellingen!B44</f>
        <v xml:space="preserve"> </v>
      </c>
      <c r="AN6" s="123"/>
      <c r="AO6" s="123"/>
      <c r="AP6" s="123"/>
      <c r="AQ6" s="123"/>
      <c r="AR6" s="123"/>
      <c r="AS6" s="123"/>
      <c r="AT6" s="124"/>
      <c r="AU6" s="125" t="str">
        <f>Instellingen!B45</f>
        <v xml:space="preserve"> </v>
      </c>
      <c r="AV6" s="126"/>
      <c r="AW6" s="126"/>
      <c r="AX6" s="126"/>
      <c r="AY6" s="126"/>
      <c r="AZ6" s="126"/>
      <c r="BA6" s="126"/>
      <c r="BB6" s="127"/>
      <c r="BC6" s="154" t="s">
        <v>32</v>
      </c>
      <c r="BD6" s="155"/>
      <c r="BE6" s="111"/>
      <c r="BF6" s="34"/>
      <c r="BG6" s="20"/>
      <c r="BH6" s="106"/>
      <c r="BI6" s="107"/>
    </row>
    <row r="7" spans="1:92" ht="12.75" customHeight="1" x14ac:dyDescent="0.2">
      <c r="A7" s="120"/>
      <c r="B7" s="120"/>
      <c r="C7" s="120"/>
      <c r="D7" s="120"/>
      <c r="E7" s="121"/>
      <c r="F7" s="36" t="s">
        <v>14</v>
      </c>
      <c r="G7" s="114" t="str">
        <f>Instellingen!C40</f>
        <v>11-12 november 2023</v>
      </c>
      <c r="H7" s="115"/>
      <c r="I7" s="115"/>
      <c r="J7" s="115"/>
      <c r="K7" s="115"/>
      <c r="L7" s="115"/>
      <c r="M7" s="115"/>
      <c r="N7" s="116"/>
      <c r="O7" s="128" t="str">
        <f>Instellingen!C41</f>
        <v>16 december 2023</v>
      </c>
      <c r="P7" s="129"/>
      <c r="Q7" s="129"/>
      <c r="R7" s="129"/>
      <c r="S7" s="129"/>
      <c r="T7" s="129"/>
      <c r="U7" s="129"/>
      <c r="V7" s="130"/>
      <c r="W7" s="114" t="str">
        <f>Instellingen!C42</f>
        <v>13 januari 2023</v>
      </c>
      <c r="X7" s="115"/>
      <c r="Y7" s="115"/>
      <c r="Z7" s="115"/>
      <c r="AA7" s="115"/>
      <c r="AB7" s="115"/>
      <c r="AC7" s="115"/>
      <c r="AD7" s="116"/>
      <c r="AE7" s="137" t="str">
        <f>Instellingen!C43</f>
        <v xml:space="preserve"> </v>
      </c>
      <c r="AF7" s="138"/>
      <c r="AG7" s="138"/>
      <c r="AH7" s="138"/>
      <c r="AI7" s="138"/>
      <c r="AJ7" s="138"/>
      <c r="AK7" s="138"/>
      <c r="AL7" s="139"/>
      <c r="AM7" s="137" t="str">
        <f>Instellingen!C44</f>
        <v xml:space="preserve"> </v>
      </c>
      <c r="AN7" s="140"/>
      <c r="AO7" s="140"/>
      <c r="AP7" s="140"/>
      <c r="AQ7" s="140"/>
      <c r="AR7" s="140"/>
      <c r="AS7" s="140"/>
      <c r="AT7" s="141"/>
      <c r="AU7" s="137" t="str">
        <f>Instellingen!C45</f>
        <v xml:space="preserve"> </v>
      </c>
      <c r="AV7" s="140"/>
      <c r="AW7" s="140"/>
      <c r="AX7" s="140"/>
      <c r="AY7" s="140"/>
      <c r="AZ7" s="140"/>
      <c r="BA7" s="140"/>
      <c r="BB7" s="141"/>
      <c r="BC7" s="37" t="s">
        <v>34</v>
      </c>
      <c r="BD7" s="10" t="s">
        <v>35</v>
      </c>
      <c r="BE7" s="5" t="s">
        <v>36</v>
      </c>
      <c r="BF7" s="3"/>
      <c r="BG7" s="3"/>
      <c r="BH7" s="108"/>
      <c r="BI7" s="109"/>
    </row>
    <row r="8" spans="1:92" ht="25.5" customHeight="1" x14ac:dyDescent="0.2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75</v>
      </c>
      <c r="H8" s="66" t="s">
        <v>76</v>
      </c>
      <c r="I8" s="66" t="s">
        <v>77</v>
      </c>
      <c r="J8" s="86" t="s">
        <v>78</v>
      </c>
      <c r="K8" s="69" t="s">
        <v>79</v>
      </c>
      <c r="L8" s="69" t="s">
        <v>80</v>
      </c>
      <c r="M8" s="2" t="s">
        <v>4</v>
      </c>
      <c r="N8" s="2" t="s">
        <v>15</v>
      </c>
      <c r="O8" s="89" t="s">
        <v>75</v>
      </c>
      <c r="P8" s="78" t="s">
        <v>76</v>
      </c>
      <c r="Q8" s="78" t="s">
        <v>77</v>
      </c>
      <c r="R8" s="71" t="s">
        <v>78</v>
      </c>
      <c r="S8" s="78" t="s">
        <v>79</v>
      </c>
      <c r="T8" s="78" t="s">
        <v>80</v>
      </c>
      <c r="U8" s="2" t="s">
        <v>4</v>
      </c>
      <c r="V8" s="2" t="s">
        <v>15</v>
      </c>
      <c r="W8" s="89" t="s">
        <v>75</v>
      </c>
      <c r="X8" s="78" t="s">
        <v>76</v>
      </c>
      <c r="Y8" s="78" t="s">
        <v>77</v>
      </c>
      <c r="Z8" s="71" t="s">
        <v>78</v>
      </c>
      <c r="AA8" s="78" t="s">
        <v>79</v>
      </c>
      <c r="AB8" s="78" t="s">
        <v>80</v>
      </c>
      <c r="AC8" s="2" t="s">
        <v>4</v>
      </c>
      <c r="AD8" s="2" t="s">
        <v>15</v>
      </c>
      <c r="AE8" s="89" t="s">
        <v>75</v>
      </c>
      <c r="AF8" s="78" t="s">
        <v>76</v>
      </c>
      <c r="AG8" s="78" t="s">
        <v>77</v>
      </c>
      <c r="AH8" s="71" t="s">
        <v>78</v>
      </c>
      <c r="AI8" s="78" t="s">
        <v>79</v>
      </c>
      <c r="AJ8" s="78" t="s">
        <v>80</v>
      </c>
      <c r="AK8" s="2" t="s">
        <v>4</v>
      </c>
      <c r="AL8" s="2" t="s">
        <v>15</v>
      </c>
      <c r="AM8" s="89" t="s">
        <v>75</v>
      </c>
      <c r="AN8" s="78" t="s">
        <v>76</v>
      </c>
      <c r="AO8" s="78" t="s">
        <v>77</v>
      </c>
      <c r="AP8" s="71" t="s">
        <v>78</v>
      </c>
      <c r="AQ8" s="78" t="s">
        <v>79</v>
      </c>
      <c r="AR8" s="78" t="s">
        <v>80</v>
      </c>
      <c r="AS8" s="2" t="s">
        <v>4</v>
      </c>
      <c r="AT8" s="2" t="s">
        <v>15</v>
      </c>
      <c r="AU8" s="89" t="s">
        <v>75</v>
      </c>
      <c r="AV8" s="78" t="s">
        <v>76</v>
      </c>
      <c r="AW8" s="78" t="s">
        <v>77</v>
      </c>
      <c r="AX8" s="71" t="s">
        <v>78</v>
      </c>
      <c r="AY8" s="78" t="s">
        <v>79</v>
      </c>
      <c r="AZ8" s="78" t="s">
        <v>80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88</v>
      </c>
      <c r="BL8" s="72" t="s">
        <v>81</v>
      </c>
      <c r="BM8" s="72" t="s">
        <v>89</v>
      </c>
      <c r="BN8" s="72" t="s">
        <v>82</v>
      </c>
      <c r="BO8" s="72" t="s">
        <v>99</v>
      </c>
      <c r="BP8" s="72" t="s">
        <v>90</v>
      </c>
      <c r="BQ8" s="72" t="s">
        <v>83</v>
      </c>
      <c r="BR8" s="72" t="s">
        <v>91</v>
      </c>
      <c r="BS8" s="72" t="s">
        <v>103</v>
      </c>
      <c r="BT8" s="73" t="s">
        <v>98</v>
      </c>
      <c r="BU8" s="72" t="s">
        <v>92</v>
      </c>
      <c r="BV8" s="72" t="s">
        <v>84</v>
      </c>
      <c r="BW8" s="72" t="s">
        <v>93</v>
      </c>
      <c r="BX8" s="72" t="s">
        <v>85</v>
      </c>
      <c r="BY8" s="73" t="s">
        <v>97</v>
      </c>
      <c r="BZ8" s="72" t="s">
        <v>94</v>
      </c>
      <c r="CA8" s="72" t="s">
        <v>86</v>
      </c>
      <c r="CB8" s="72" t="s">
        <v>95</v>
      </c>
      <c r="CC8" s="73" t="s">
        <v>87</v>
      </c>
      <c r="CD8" s="73" t="s">
        <v>96</v>
      </c>
      <c r="CE8" s="73" t="s">
        <v>108</v>
      </c>
      <c r="CF8" s="73" t="s">
        <v>109</v>
      </c>
      <c r="CG8" s="73" t="s">
        <v>110</v>
      </c>
      <c r="CH8" s="73" t="s">
        <v>111</v>
      </c>
      <c r="CI8" s="73" t="s">
        <v>112</v>
      </c>
      <c r="CJ8" s="73" t="s">
        <v>113</v>
      </c>
      <c r="CK8" s="73" t="s">
        <v>114</v>
      </c>
      <c r="CL8" s="73" t="s">
        <v>115</v>
      </c>
      <c r="CM8" s="73" t="s">
        <v>116</v>
      </c>
      <c r="CN8" s="73" t="s">
        <v>117</v>
      </c>
    </row>
    <row r="9" spans="1:92" x14ac:dyDescent="0.2">
      <c r="B9" s="1" t="s">
        <v>141</v>
      </c>
      <c r="C9" s="1" t="s">
        <v>213</v>
      </c>
      <c r="D9" s="1" t="s">
        <v>142</v>
      </c>
      <c r="E9" s="96" t="s">
        <v>214</v>
      </c>
      <c r="F9" s="1" t="s">
        <v>143</v>
      </c>
      <c r="G9" s="62">
        <v>0</v>
      </c>
      <c r="H9" s="67">
        <v>75.5</v>
      </c>
      <c r="I9" s="67">
        <v>7.5</v>
      </c>
      <c r="J9" s="87">
        <v>0</v>
      </c>
      <c r="K9" s="68">
        <v>75.5</v>
      </c>
      <c r="L9" s="68">
        <v>7.5</v>
      </c>
      <c r="M9" s="62">
        <v>1</v>
      </c>
      <c r="N9" s="62">
        <v>1</v>
      </c>
      <c r="BC9">
        <f t="shared" ref="BC9:BC24" si="0">N9+V9+AD9+AL9+AT9+BB9</f>
        <v>1</v>
      </c>
      <c r="BE9" s="24">
        <f t="shared" ref="BE9:BE24" si="1">BC9-BD9</f>
        <v>1</v>
      </c>
      <c r="BK9">
        <f t="shared" ref="BK9:BK24" si="2">IF(G9&gt;99,199,G9)</f>
        <v>0</v>
      </c>
      <c r="BL9">
        <f t="shared" ref="BL9:BL24" si="3">IF(H9="",0,H9)</f>
        <v>75.5</v>
      </c>
      <c r="BM9">
        <f t="shared" ref="BM9:BM24" si="4">IF(J9&gt;99,199,J9)</f>
        <v>0</v>
      </c>
      <c r="BN9">
        <f t="shared" ref="BN9:BN24" si="5">IF(K9="",0,K9)</f>
        <v>75.5</v>
      </c>
      <c r="BO9">
        <f t="shared" ref="BO9:BO24" si="6">BK9+BM9</f>
        <v>0</v>
      </c>
      <c r="BP9">
        <f t="shared" ref="BP9:BP24" si="7">IF(O9&gt;99,199,O9)</f>
        <v>0</v>
      </c>
      <c r="BQ9">
        <f t="shared" ref="BQ9:BQ24" si="8">IF(P9="",0,P9)</f>
        <v>0</v>
      </c>
      <c r="BR9">
        <f t="shared" ref="BR9:BR24" si="9">IF(R9&gt;99,199,R9)</f>
        <v>0</v>
      </c>
      <c r="BS9">
        <f t="shared" ref="BS9:BS24" si="10">IF(S9="",0,S9)</f>
        <v>0</v>
      </c>
      <c r="BT9">
        <f t="shared" ref="BT9:BT24" si="11">BP9+BR9</f>
        <v>0</v>
      </c>
      <c r="BU9">
        <f t="shared" ref="BU9:BU24" si="12">IF(W9&gt;99,199,W9)</f>
        <v>0</v>
      </c>
      <c r="BV9">
        <f t="shared" ref="BV9:BV24" si="13">IF(X9="",0,X9)</f>
        <v>0</v>
      </c>
      <c r="BW9">
        <f t="shared" ref="BW9:BW24" si="14">IF(Z9&gt;99,199,Z9)</f>
        <v>0</v>
      </c>
      <c r="BX9">
        <f t="shared" ref="BX9:BX24" si="15">IF(AA9="",0,AA9)</f>
        <v>0</v>
      </c>
      <c r="BY9">
        <f t="shared" ref="BY9:BY24" si="16">BU9+BW9</f>
        <v>0</v>
      </c>
      <c r="BZ9">
        <f t="shared" ref="BZ9:BZ24" si="17">IF(AE9&gt;99,199,AE9)</f>
        <v>0</v>
      </c>
      <c r="CA9">
        <f t="shared" ref="CA9:CA24" si="18">IF(AF9="",0,AF9)</f>
        <v>0</v>
      </c>
      <c r="CB9">
        <f t="shared" ref="CB9:CB24" si="19">IF(AH9&gt;99,199,AH9)</f>
        <v>0</v>
      </c>
      <c r="CC9">
        <f t="shared" ref="CC9:CC24" si="20">IF(AI9="",0,AI9)</f>
        <v>0</v>
      </c>
      <c r="CD9">
        <f t="shared" ref="CD9:CD24" si="21">BZ9+CB9</f>
        <v>0</v>
      </c>
      <c r="CE9">
        <f t="shared" ref="CE9:CE24" si="22">IF(AM9&gt;99,199,AM9)</f>
        <v>0</v>
      </c>
      <c r="CF9">
        <f t="shared" ref="CF9:CF24" si="23">IF(AN9="",0,AN9)</f>
        <v>0</v>
      </c>
      <c r="CG9">
        <f t="shared" ref="CG9:CG24" si="24">IF(AP9&gt;99,199,AP9)</f>
        <v>0</v>
      </c>
      <c r="CH9">
        <f t="shared" ref="CH9:CH24" si="25">IF(AQ9="",0,AQ9)</f>
        <v>0</v>
      </c>
      <c r="CI9">
        <f t="shared" ref="CI9:CI24" si="26">CE9+CG9</f>
        <v>0</v>
      </c>
      <c r="CJ9">
        <f t="shared" ref="CJ9:CJ24" si="27">IF(AU9&gt;99,199,AU9)</f>
        <v>0</v>
      </c>
      <c r="CK9">
        <f t="shared" ref="CK9:CK24" si="28">IF(AV9="",0,AV9)</f>
        <v>0</v>
      </c>
      <c r="CL9">
        <f t="shared" ref="CL9:CL24" si="29">IF(AX9&gt;99,199,AX9)</f>
        <v>0</v>
      </c>
      <c r="CM9">
        <f t="shared" ref="CM9:CM24" si="30">IF(AY9="",0,AY9)</f>
        <v>0</v>
      </c>
      <c r="CN9">
        <f t="shared" ref="CN9:CN24" si="31">CJ9+CL9</f>
        <v>0</v>
      </c>
    </row>
    <row r="10" spans="1:92" x14ac:dyDescent="0.2">
      <c r="B10" s="1" t="s">
        <v>144</v>
      </c>
      <c r="C10" s="1" t="s">
        <v>215</v>
      </c>
      <c r="D10" s="1" t="s">
        <v>145</v>
      </c>
      <c r="E10" s="96" t="s">
        <v>214</v>
      </c>
      <c r="F10" s="1" t="s">
        <v>146</v>
      </c>
      <c r="G10" s="62">
        <v>0</v>
      </c>
      <c r="H10" s="67">
        <v>71</v>
      </c>
      <c r="I10" s="67">
        <v>7.5</v>
      </c>
      <c r="J10" s="87">
        <v>0</v>
      </c>
      <c r="K10" s="68">
        <v>71</v>
      </c>
      <c r="L10" s="68">
        <v>7.5</v>
      </c>
      <c r="M10" s="62">
        <v>2</v>
      </c>
      <c r="N10" s="62">
        <v>2</v>
      </c>
      <c r="BC10">
        <f t="shared" si="0"/>
        <v>2</v>
      </c>
      <c r="BE10" s="24">
        <f t="shared" si="1"/>
        <v>2</v>
      </c>
      <c r="BK10">
        <f t="shared" si="2"/>
        <v>0</v>
      </c>
      <c r="BL10">
        <f t="shared" si="3"/>
        <v>71</v>
      </c>
      <c r="BM10">
        <f t="shared" si="4"/>
        <v>0</v>
      </c>
      <c r="BN10">
        <f t="shared" si="5"/>
        <v>71</v>
      </c>
      <c r="BO10">
        <f t="shared" si="6"/>
        <v>0</v>
      </c>
      <c r="BP10">
        <f t="shared" si="7"/>
        <v>0</v>
      </c>
      <c r="BQ10">
        <f t="shared" si="8"/>
        <v>0</v>
      </c>
      <c r="BR10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>
        <f t="shared" si="14"/>
        <v>0</v>
      </c>
      <c r="BX10">
        <f t="shared" si="15"/>
        <v>0</v>
      </c>
      <c r="BY10">
        <f t="shared" si="16"/>
        <v>0</v>
      </c>
      <c r="BZ10">
        <f t="shared" si="17"/>
        <v>0</v>
      </c>
      <c r="CA10">
        <f t="shared" si="18"/>
        <v>0</v>
      </c>
      <c r="CB10">
        <f t="shared" si="19"/>
        <v>0</v>
      </c>
      <c r="CC10">
        <f t="shared" si="20"/>
        <v>0</v>
      </c>
      <c r="CD10">
        <f t="shared" si="21"/>
        <v>0</v>
      </c>
      <c r="CE10">
        <f t="shared" si="22"/>
        <v>0</v>
      </c>
      <c r="CF10">
        <f t="shared" si="23"/>
        <v>0</v>
      </c>
      <c r="CG10">
        <f t="shared" si="24"/>
        <v>0</v>
      </c>
      <c r="CH10">
        <f t="shared" si="25"/>
        <v>0</v>
      </c>
      <c r="CI10">
        <f t="shared" si="26"/>
        <v>0</v>
      </c>
      <c r="CJ10">
        <f t="shared" si="27"/>
        <v>0</v>
      </c>
      <c r="CK10">
        <f t="shared" si="28"/>
        <v>0</v>
      </c>
      <c r="CL10">
        <f t="shared" si="29"/>
        <v>0</v>
      </c>
      <c r="CM10">
        <f t="shared" si="30"/>
        <v>0</v>
      </c>
      <c r="CN10">
        <f t="shared" si="31"/>
        <v>0</v>
      </c>
    </row>
    <row r="11" spans="1:92" x14ac:dyDescent="0.2">
      <c r="B11" s="1" t="s">
        <v>147</v>
      </c>
      <c r="C11" s="1" t="s">
        <v>216</v>
      </c>
      <c r="D11" s="1" t="s">
        <v>148</v>
      </c>
      <c r="E11" s="96" t="s">
        <v>214</v>
      </c>
      <c r="F11" s="1" t="s">
        <v>149</v>
      </c>
      <c r="G11" s="62">
        <v>0</v>
      </c>
      <c r="H11" s="67">
        <v>66</v>
      </c>
      <c r="I11" s="67">
        <v>6.5</v>
      </c>
      <c r="J11" s="87">
        <v>0</v>
      </c>
      <c r="K11" s="68">
        <v>66</v>
      </c>
      <c r="L11" s="68">
        <v>6.5</v>
      </c>
      <c r="M11" s="62">
        <v>3</v>
      </c>
      <c r="N11" s="62">
        <v>3</v>
      </c>
      <c r="BC11">
        <f t="shared" si="0"/>
        <v>3</v>
      </c>
      <c r="BE11" s="24">
        <f t="shared" si="1"/>
        <v>3</v>
      </c>
      <c r="BK11">
        <f t="shared" si="2"/>
        <v>0</v>
      </c>
      <c r="BL11">
        <f t="shared" si="3"/>
        <v>66</v>
      </c>
      <c r="BM11">
        <f t="shared" si="4"/>
        <v>0</v>
      </c>
      <c r="BN11">
        <f t="shared" si="5"/>
        <v>66</v>
      </c>
      <c r="BO11">
        <f t="shared" si="6"/>
        <v>0</v>
      </c>
      <c r="BP11">
        <f t="shared" si="7"/>
        <v>0</v>
      </c>
      <c r="BQ11">
        <f t="shared" si="8"/>
        <v>0</v>
      </c>
      <c r="BR1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>
        <f t="shared" si="14"/>
        <v>0</v>
      </c>
      <c r="BX11">
        <f t="shared" si="15"/>
        <v>0</v>
      </c>
      <c r="BY11">
        <f t="shared" si="16"/>
        <v>0</v>
      </c>
      <c r="BZ11">
        <f t="shared" si="17"/>
        <v>0</v>
      </c>
      <c r="CA11">
        <f t="shared" si="18"/>
        <v>0</v>
      </c>
      <c r="CB11">
        <f t="shared" si="19"/>
        <v>0</v>
      </c>
      <c r="CC11">
        <f t="shared" si="20"/>
        <v>0</v>
      </c>
      <c r="CD11">
        <f t="shared" si="21"/>
        <v>0</v>
      </c>
      <c r="CE11">
        <f t="shared" si="22"/>
        <v>0</v>
      </c>
      <c r="CF11">
        <f t="shared" si="23"/>
        <v>0</v>
      </c>
      <c r="CG11">
        <f t="shared" si="24"/>
        <v>0</v>
      </c>
      <c r="CH11">
        <f t="shared" si="25"/>
        <v>0</v>
      </c>
      <c r="CI11">
        <f t="shared" si="26"/>
        <v>0</v>
      </c>
      <c r="CJ11">
        <f t="shared" si="27"/>
        <v>0</v>
      </c>
      <c r="CK11">
        <f t="shared" si="28"/>
        <v>0</v>
      </c>
      <c r="CL11">
        <f t="shared" si="29"/>
        <v>0</v>
      </c>
      <c r="CM11">
        <f t="shared" si="30"/>
        <v>0</v>
      </c>
      <c r="CN11">
        <f t="shared" si="31"/>
        <v>0</v>
      </c>
    </row>
    <row r="12" spans="1:92" x14ac:dyDescent="0.2">
      <c r="B12" s="1" t="s">
        <v>150</v>
      </c>
      <c r="C12" s="1" t="s">
        <v>217</v>
      </c>
      <c r="D12" s="1" t="s">
        <v>151</v>
      </c>
      <c r="E12" s="96" t="s">
        <v>214</v>
      </c>
      <c r="F12" s="1" t="s">
        <v>152</v>
      </c>
      <c r="G12" s="62">
        <v>0</v>
      </c>
      <c r="H12" s="67">
        <v>71.5</v>
      </c>
      <c r="I12" s="67">
        <v>7.5</v>
      </c>
      <c r="J12" s="87">
        <v>1</v>
      </c>
      <c r="K12" s="68">
        <v>71.5</v>
      </c>
      <c r="L12" s="68">
        <v>7.5</v>
      </c>
      <c r="M12" s="62">
        <v>4</v>
      </c>
      <c r="N12" s="62">
        <v>4</v>
      </c>
      <c r="BC12">
        <f t="shared" si="0"/>
        <v>4</v>
      </c>
      <c r="BE12" s="24">
        <f t="shared" si="1"/>
        <v>4</v>
      </c>
      <c r="BK12">
        <f t="shared" si="2"/>
        <v>0</v>
      </c>
      <c r="BL12">
        <f t="shared" si="3"/>
        <v>71.5</v>
      </c>
      <c r="BM12">
        <f t="shared" si="4"/>
        <v>1</v>
      </c>
      <c r="BN12">
        <f t="shared" si="5"/>
        <v>71.5</v>
      </c>
      <c r="BO12">
        <f t="shared" si="6"/>
        <v>1</v>
      </c>
      <c r="BP12">
        <f t="shared" si="7"/>
        <v>0</v>
      </c>
      <c r="BQ12">
        <f t="shared" si="8"/>
        <v>0</v>
      </c>
      <c r="BR12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>
        <f t="shared" si="14"/>
        <v>0</v>
      </c>
      <c r="BX12">
        <f t="shared" si="15"/>
        <v>0</v>
      </c>
      <c r="BY12">
        <f t="shared" si="16"/>
        <v>0</v>
      </c>
      <c r="BZ12">
        <f t="shared" si="17"/>
        <v>0</v>
      </c>
      <c r="CA12">
        <f t="shared" si="18"/>
        <v>0</v>
      </c>
      <c r="CB12">
        <f t="shared" si="19"/>
        <v>0</v>
      </c>
      <c r="CC12">
        <f t="shared" si="20"/>
        <v>0</v>
      </c>
      <c r="CD12">
        <f t="shared" si="21"/>
        <v>0</v>
      </c>
      <c r="CE12">
        <f t="shared" si="22"/>
        <v>0</v>
      </c>
      <c r="CF12">
        <f t="shared" si="23"/>
        <v>0</v>
      </c>
      <c r="CG12">
        <f t="shared" si="24"/>
        <v>0</v>
      </c>
      <c r="CH12">
        <f t="shared" si="25"/>
        <v>0</v>
      </c>
      <c r="CI12">
        <f t="shared" si="26"/>
        <v>0</v>
      </c>
      <c r="CJ12">
        <f t="shared" si="27"/>
        <v>0</v>
      </c>
      <c r="CK12">
        <f t="shared" si="28"/>
        <v>0</v>
      </c>
      <c r="CL12">
        <f t="shared" si="29"/>
        <v>0</v>
      </c>
      <c r="CM12">
        <f t="shared" si="30"/>
        <v>0</v>
      </c>
      <c r="CN12">
        <f t="shared" si="31"/>
        <v>0</v>
      </c>
    </row>
    <row r="13" spans="1:92" x14ac:dyDescent="0.2">
      <c r="B13" s="1" t="s">
        <v>153</v>
      </c>
      <c r="C13" s="1" t="s">
        <v>218</v>
      </c>
      <c r="D13" s="1" t="s">
        <v>154</v>
      </c>
      <c r="E13" s="96" t="s">
        <v>214</v>
      </c>
      <c r="F13" s="1" t="s">
        <v>155</v>
      </c>
      <c r="G13" s="62">
        <v>0</v>
      </c>
      <c r="H13" s="67">
        <v>75</v>
      </c>
      <c r="I13" s="67">
        <v>8</v>
      </c>
      <c r="J13" s="87">
        <v>4</v>
      </c>
      <c r="K13" s="68">
        <v>75</v>
      </c>
      <c r="L13" s="68">
        <v>8</v>
      </c>
      <c r="M13" s="62">
        <v>5</v>
      </c>
      <c r="N13" s="62">
        <v>5</v>
      </c>
      <c r="BC13">
        <f t="shared" si="0"/>
        <v>5</v>
      </c>
      <c r="BE13" s="24">
        <f t="shared" si="1"/>
        <v>5</v>
      </c>
      <c r="BK13">
        <f t="shared" si="2"/>
        <v>0</v>
      </c>
      <c r="BL13">
        <f t="shared" si="3"/>
        <v>75</v>
      </c>
      <c r="BM13">
        <f t="shared" si="4"/>
        <v>4</v>
      </c>
      <c r="BN13">
        <f t="shared" si="5"/>
        <v>75</v>
      </c>
      <c r="BO13">
        <f t="shared" si="6"/>
        <v>4</v>
      </c>
      <c r="BP13">
        <f t="shared" si="7"/>
        <v>0</v>
      </c>
      <c r="BQ13">
        <f t="shared" si="8"/>
        <v>0</v>
      </c>
      <c r="BR13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>
        <f t="shared" si="14"/>
        <v>0</v>
      </c>
      <c r="BX13">
        <f t="shared" si="15"/>
        <v>0</v>
      </c>
      <c r="BY13">
        <f t="shared" si="16"/>
        <v>0</v>
      </c>
      <c r="BZ13">
        <f t="shared" si="17"/>
        <v>0</v>
      </c>
      <c r="CA13">
        <f t="shared" si="18"/>
        <v>0</v>
      </c>
      <c r="CB13">
        <f t="shared" si="19"/>
        <v>0</v>
      </c>
      <c r="CC13">
        <f t="shared" si="20"/>
        <v>0</v>
      </c>
      <c r="CD13">
        <f t="shared" si="21"/>
        <v>0</v>
      </c>
      <c r="CE13">
        <f t="shared" si="22"/>
        <v>0</v>
      </c>
      <c r="CF13">
        <f t="shared" si="23"/>
        <v>0</v>
      </c>
      <c r="CG13">
        <f t="shared" si="24"/>
        <v>0</v>
      </c>
      <c r="CH13">
        <f t="shared" si="25"/>
        <v>0</v>
      </c>
      <c r="CI13">
        <f t="shared" si="26"/>
        <v>0</v>
      </c>
      <c r="CJ13">
        <f t="shared" si="27"/>
        <v>0</v>
      </c>
      <c r="CK13">
        <f t="shared" si="28"/>
        <v>0</v>
      </c>
      <c r="CL13">
        <f t="shared" si="29"/>
        <v>0</v>
      </c>
      <c r="CM13">
        <f t="shared" si="30"/>
        <v>0</v>
      </c>
      <c r="CN13">
        <f t="shared" si="31"/>
        <v>0</v>
      </c>
    </row>
    <row r="14" spans="1:92" x14ac:dyDescent="0.2">
      <c r="B14" s="1" t="s">
        <v>156</v>
      </c>
      <c r="C14" s="1" t="s">
        <v>219</v>
      </c>
      <c r="D14" s="1" t="s">
        <v>157</v>
      </c>
      <c r="E14" s="96" t="s">
        <v>214</v>
      </c>
      <c r="F14" s="1" t="s">
        <v>143</v>
      </c>
      <c r="G14" s="62">
        <v>4</v>
      </c>
      <c r="H14" s="67">
        <v>70</v>
      </c>
      <c r="I14" s="67">
        <v>7</v>
      </c>
      <c r="M14" s="62">
        <v>6</v>
      </c>
      <c r="N14" s="62">
        <v>6</v>
      </c>
      <c r="BC14">
        <f t="shared" si="0"/>
        <v>6</v>
      </c>
      <c r="BE14" s="24">
        <f t="shared" si="1"/>
        <v>6</v>
      </c>
      <c r="BK14">
        <f t="shared" si="2"/>
        <v>4</v>
      </c>
      <c r="BL14">
        <f t="shared" si="3"/>
        <v>70</v>
      </c>
      <c r="BM14">
        <f t="shared" si="4"/>
        <v>0</v>
      </c>
      <c r="BN14">
        <f t="shared" si="5"/>
        <v>0</v>
      </c>
      <c r="BO14">
        <f t="shared" si="6"/>
        <v>4</v>
      </c>
      <c r="BP14">
        <f t="shared" si="7"/>
        <v>0</v>
      </c>
      <c r="BQ14">
        <f t="shared" si="8"/>
        <v>0</v>
      </c>
      <c r="BR14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>
        <f t="shared" si="14"/>
        <v>0</v>
      </c>
      <c r="BX14">
        <f t="shared" si="15"/>
        <v>0</v>
      </c>
      <c r="BY14">
        <f t="shared" si="16"/>
        <v>0</v>
      </c>
      <c r="BZ14">
        <f t="shared" si="17"/>
        <v>0</v>
      </c>
      <c r="CA14">
        <f t="shared" si="18"/>
        <v>0</v>
      </c>
      <c r="CB14">
        <f t="shared" si="19"/>
        <v>0</v>
      </c>
      <c r="CC14">
        <f t="shared" si="20"/>
        <v>0</v>
      </c>
      <c r="CD14">
        <f t="shared" si="21"/>
        <v>0</v>
      </c>
      <c r="CE14">
        <f t="shared" si="22"/>
        <v>0</v>
      </c>
      <c r="CF14">
        <f t="shared" si="23"/>
        <v>0</v>
      </c>
      <c r="CG14">
        <f t="shared" si="24"/>
        <v>0</v>
      </c>
      <c r="CH14">
        <f t="shared" si="25"/>
        <v>0</v>
      </c>
      <c r="CI14">
        <f t="shared" si="26"/>
        <v>0</v>
      </c>
      <c r="CJ14">
        <f t="shared" si="27"/>
        <v>0</v>
      </c>
      <c r="CK14">
        <f t="shared" si="28"/>
        <v>0</v>
      </c>
      <c r="CL14">
        <f t="shared" si="29"/>
        <v>0</v>
      </c>
      <c r="CM14">
        <f t="shared" si="30"/>
        <v>0</v>
      </c>
      <c r="CN14">
        <f t="shared" si="31"/>
        <v>0</v>
      </c>
    </row>
    <row r="15" spans="1:92" x14ac:dyDescent="0.2">
      <c r="B15" s="1" t="s">
        <v>158</v>
      </c>
      <c r="C15" s="1" t="s">
        <v>220</v>
      </c>
      <c r="D15" s="1" t="s">
        <v>159</v>
      </c>
      <c r="E15" s="96" t="s">
        <v>214</v>
      </c>
      <c r="F15" s="1" t="s">
        <v>155</v>
      </c>
      <c r="G15" s="62">
        <v>4</v>
      </c>
      <c r="H15" s="67">
        <v>70</v>
      </c>
      <c r="I15" s="67">
        <v>6.5</v>
      </c>
      <c r="M15" s="62">
        <v>7</v>
      </c>
      <c r="N15" s="62">
        <v>7</v>
      </c>
      <c r="BC15">
        <f t="shared" si="0"/>
        <v>7</v>
      </c>
      <c r="BE15" s="24">
        <f t="shared" si="1"/>
        <v>7</v>
      </c>
      <c r="BK15">
        <f t="shared" si="2"/>
        <v>4</v>
      </c>
      <c r="BL15">
        <f t="shared" si="3"/>
        <v>70</v>
      </c>
      <c r="BM15">
        <f t="shared" si="4"/>
        <v>0</v>
      </c>
      <c r="BN15">
        <f t="shared" si="5"/>
        <v>0</v>
      </c>
      <c r="BO15">
        <f t="shared" si="6"/>
        <v>4</v>
      </c>
      <c r="BP15">
        <f t="shared" si="7"/>
        <v>0</v>
      </c>
      <c r="BQ15">
        <f t="shared" si="8"/>
        <v>0</v>
      </c>
      <c r="BR15">
        <f t="shared" si="9"/>
        <v>0</v>
      </c>
      <c r="BS15">
        <f t="shared" si="10"/>
        <v>0</v>
      </c>
      <c r="BT15">
        <f t="shared" si="11"/>
        <v>0</v>
      </c>
      <c r="BU15">
        <f t="shared" si="12"/>
        <v>0</v>
      </c>
      <c r="BV15">
        <f t="shared" si="13"/>
        <v>0</v>
      </c>
      <c r="BW15">
        <f t="shared" si="14"/>
        <v>0</v>
      </c>
      <c r="BX15">
        <f t="shared" si="15"/>
        <v>0</v>
      </c>
      <c r="BY15">
        <f t="shared" si="16"/>
        <v>0</v>
      </c>
      <c r="BZ15">
        <f t="shared" si="17"/>
        <v>0</v>
      </c>
      <c r="CA15">
        <f t="shared" si="18"/>
        <v>0</v>
      </c>
      <c r="CB15">
        <f t="shared" si="19"/>
        <v>0</v>
      </c>
      <c r="CC15">
        <f t="shared" si="20"/>
        <v>0</v>
      </c>
      <c r="CD15">
        <f t="shared" si="21"/>
        <v>0</v>
      </c>
      <c r="CE15">
        <f t="shared" si="22"/>
        <v>0</v>
      </c>
      <c r="CF15">
        <f t="shared" si="23"/>
        <v>0</v>
      </c>
      <c r="CG15">
        <f t="shared" si="24"/>
        <v>0</v>
      </c>
      <c r="CH15">
        <f t="shared" si="25"/>
        <v>0</v>
      </c>
      <c r="CI15">
        <f t="shared" si="26"/>
        <v>0</v>
      </c>
      <c r="CJ15">
        <f t="shared" si="27"/>
        <v>0</v>
      </c>
      <c r="CK15">
        <f t="shared" si="28"/>
        <v>0</v>
      </c>
      <c r="CL15">
        <f t="shared" si="29"/>
        <v>0</v>
      </c>
      <c r="CM15">
        <f t="shared" si="30"/>
        <v>0</v>
      </c>
      <c r="CN15">
        <f t="shared" si="31"/>
        <v>0</v>
      </c>
    </row>
    <row r="16" spans="1:92" x14ac:dyDescent="0.2">
      <c r="B16" s="1" t="s">
        <v>160</v>
      </c>
      <c r="C16" s="1" t="s">
        <v>221</v>
      </c>
      <c r="D16" s="1" t="s">
        <v>161</v>
      </c>
      <c r="E16" s="96" t="s">
        <v>214</v>
      </c>
      <c r="F16" s="1" t="s">
        <v>143</v>
      </c>
      <c r="G16" s="62">
        <v>4</v>
      </c>
      <c r="H16" s="67">
        <v>70</v>
      </c>
      <c r="I16" s="67">
        <v>6.5</v>
      </c>
      <c r="M16" s="62">
        <v>7</v>
      </c>
      <c r="N16" s="62">
        <v>7</v>
      </c>
      <c r="BC16">
        <f t="shared" si="0"/>
        <v>7</v>
      </c>
      <c r="BE16" s="24">
        <f t="shared" si="1"/>
        <v>7</v>
      </c>
      <c r="BK16">
        <f t="shared" si="2"/>
        <v>4</v>
      </c>
      <c r="BL16">
        <f t="shared" si="3"/>
        <v>70</v>
      </c>
      <c r="BM16">
        <f t="shared" si="4"/>
        <v>0</v>
      </c>
      <c r="BN16">
        <f t="shared" si="5"/>
        <v>0</v>
      </c>
      <c r="BO16">
        <f t="shared" si="6"/>
        <v>4</v>
      </c>
      <c r="BP16">
        <f t="shared" si="7"/>
        <v>0</v>
      </c>
      <c r="BQ16">
        <f t="shared" si="8"/>
        <v>0</v>
      </c>
      <c r="BR16">
        <f t="shared" si="9"/>
        <v>0</v>
      </c>
      <c r="BS16">
        <f t="shared" si="10"/>
        <v>0</v>
      </c>
      <c r="BT16">
        <f t="shared" si="11"/>
        <v>0</v>
      </c>
      <c r="BU16">
        <f t="shared" si="12"/>
        <v>0</v>
      </c>
      <c r="BV16">
        <f t="shared" si="13"/>
        <v>0</v>
      </c>
      <c r="BW16">
        <f t="shared" si="14"/>
        <v>0</v>
      </c>
      <c r="BX16">
        <f t="shared" si="15"/>
        <v>0</v>
      </c>
      <c r="BY16">
        <f t="shared" si="16"/>
        <v>0</v>
      </c>
      <c r="BZ16">
        <f t="shared" si="17"/>
        <v>0</v>
      </c>
      <c r="CA16">
        <f t="shared" si="18"/>
        <v>0</v>
      </c>
      <c r="CB16">
        <f t="shared" si="19"/>
        <v>0</v>
      </c>
      <c r="CC16">
        <f t="shared" si="20"/>
        <v>0</v>
      </c>
      <c r="CD16">
        <f t="shared" si="21"/>
        <v>0</v>
      </c>
      <c r="CE16">
        <f t="shared" si="22"/>
        <v>0</v>
      </c>
      <c r="CF16">
        <f t="shared" si="23"/>
        <v>0</v>
      </c>
      <c r="CG16">
        <f t="shared" si="24"/>
        <v>0</v>
      </c>
      <c r="CH16">
        <f t="shared" si="25"/>
        <v>0</v>
      </c>
      <c r="CI16">
        <f t="shared" si="26"/>
        <v>0</v>
      </c>
      <c r="CJ16">
        <f t="shared" si="27"/>
        <v>0</v>
      </c>
      <c r="CK16">
        <f t="shared" si="28"/>
        <v>0</v>
      </c>
      <c r="CL16">
        <f t="shared" si="29"/>
        <v>0</v>
      </c>
      <c r="CM16">
        <f t="shared" si="30"/>
        <v>0</v>
      </c>
      <c r="CN16">
        <f t="shared" si="31"/>
        <v>0</v>
      </c>
    </row>
    <row r="17" spans="2:92" x14ac:dyDescent="0.2">
      <c r="B17" s="1" t="s">
        <v>162</v>
      </c>
      <c r="C17" s="1" t="s">
        <v>222</v>
      </c>
      <c r="D17" s="1" t="s">
        <v>163</v>
      </c>
      <c r="E17" s="96" t="s">
        <v>214</v>
      </c>
      <c r="F17" s="1" t="s">
        <v>164</v>
      </c>
      <c r="G17" s="62">
        <v>4</v>
      </c>
      <c r="H17" s="67">
        <v>66</v>
      </c>
      <c r="I17" s="67">
        <v>6.5</v>
      </c>
      <c r="M17" s="62">
        <v>9</v>
      </c>
      <c r="N17" s="62">
        <v>9</v>
      </c>
      <c r="BC17">
        <f t="shared" si="0"/>
        <v>9</v>
      </c>
      <c r="BE17" s="24">
        <f t="shared" si="1"/>
        <v>9</v>
      </c>
      <c r="BK17">
        <f t="shared" si="2"/>
        <v>4</v>
      </c>
      <c r="BL17">
        <f t="shared" si="3"/>
        <v>66</v>
      </c>
      <c r="BM17">
        <f t="shared" si="4"/>
        <v>0</v>
      </c>
      <c r="BN17">
        <f t="shared" si="5"/>
        <v>0</v>
      </c>
      <c r="BO17">
        <f t="shared" si="6"/>
        <v>4</v>
      </c>
      <c r="BP17">
        <f t="shared" si="7"/>
        <v>0</v>
      </c>
      <c r="BQ17">
        <f t="shared" si="8"/>
        <v>0</v>
      </c>
      <c r="BR17">
        <f t="shared" si="9"/>
        <v>0</v>
      </c>
      <c r="BS17">
        <f t="shared" si="10"/>
        <v>0</v>
      </c>
      <c r="BT17">
        <f t="shared" si="11"/>
        <v>0</v>
      </c>
      <c r="BU17">
        <f t="shared" si="12"/>
        <v>0</v>
      </c>
      <c r="BV17">
        <f t="shared" si="13"/>
        <v>0</v>
      </c>
      <c r="BW17">
        <f t="shared" si="14"/>
        <v>0</v>
      </c>
      <c r="BX17">
        <f t="shared" si="15"/>
        <v>0</v>
      </c>
      <c r="BY17">
        <f t="shared" si="16"/>
        <v>0</v>
      </c>
      <c r="BZ17">
        <f t="shared" si="17"/>
        <v>0</v>
      </c>
      <c r="CA17">
        <f t="shared" si="18"/>
        <v>0</v>
      </c>
      <c r="CB17">
        <f t="shared" si="19"/>
        <v>0</v>
      </c>
      <c r="CC17">
        <f t="shared" si="20"/>
        <v>0</v>
      </c>
      <c r="CD17">
        <f t="shared" si="21"/>
        <v>0</v>
      </c>
      <c r="CE17">
        <f t="shared" si="22"/>
        <v>0</v>
      </c>
      <c r="CF17">
        <f t="shared" si="23"/>
        <v>0</v>
      </c>
      <c r="CG17">
        <f t="shared" si="24"/>
        <v>0</v>
      </c>
      <c r="CH17">
        <f t="shared" si="25"/>
        <v>0</v>
      </c>
      <c r="CI17">
        <f t="shared" si="26"/>
        <v>0</v>
      </c>
      <c r="CJ17">
        <f t="shared" si="27"/>
        <v>0</v>
      </c>
      <c r="CK17">
        <f t="shared" si="28"/>
        <v>0</v>
      </c>
      <c r="CL17">
        <f t="shared" si="29"/>
        <v>0</v>
      </c>
      <c r="CM17">
        <f t="shared" si="30"/>
        <v>0</v>
      </c>
      <c r="CN17">
        <f t="shared" si="31"/>
        <v>0</v>
      </c>
    </row>
    <row r="18" spans="2:92" x14ac:dyDescent="0.2">
      <c r="B18" s="1" t="s">
        <v>165</v>
      </c>
      <c r="C18" s="1" t="s">
        <v>223</v>
      </c>
      <c r="D18" s="1" t="s">
        <v>166</v>
      </c>
      <c r="E18" s="96" t="s">
        <v>214</v>
      </c>
      <c r="F18" s="1" t="s">
        <v>155</v>
      </c>
      <c r="G18" s="62">
        <v>4</v>
      </c>
      <c r="H18" s="67">
        <v>65.5</v>
      </c>
      <c r="I18" s="67">
        <v>6.5</v>
      </c>
      <c r="M18" s="62">
        <v>10</v>
      </c>
      <c r="N18" s="62">
        <v>10</v>
      </c>
      <c r="BC18">
        <f t="shared" si="0"/>
        <v>10</v>
      </c>
      <c r="BE18" s="24">
        <f t="shared" si="1"/>
        <v>10</v>
      </c>
      <c r="BK18">
        <f t="shared" si="2"/>
        <v>4</v>
      </c>
      <c r="BL18">
        <f t="shared" si="3"/>
        <v>65.5</v>
      </c>
      <c r="BM18">
        <f t="shared" si="4"/>
        <v>0</v>
      </c>
      <c r="BN18">
        <f t="shared" si="5"/>
        <v>0</v>
      </c>
      <c r="BO18">
        <f t="shared" si="6"/>
        <v>4</v>
      </c>
      <c r="BP18">
        <f t="shared" si="7"/>
        <v>0</v>
      </c>
      <c r="BQ18">
        <f t="shared" si="8"/>
        <v>0</v>
      </c>
      <c r="BR18">
        <f t="shared" si="9"/>
        <v>0</v>
      </c>
      <c r="BS18">
        <f t="shared" si="10"/>
        <v>0</v>
      </c>
      <c r="BT18">
        <f t="shared" si="11"/>
        <v>0</v>
      </c>
      <c r="BU18">
        <f t="shared" si="12"/>
        <v>0</v>
      </c>
      <c r="BV18">
        <f t="shared" si="13"/>
        <v>0</v>
      </c>
      <c r="BW18">
        <f t="shared" si="14"/>
        <v>0</v>
      </c>
      <c r="BX18">
        <f t="shared" si="15"/>
        <v>0</v>
      </c>
      <c r="BY18">
        <f t="shared" si="16"/>
        <v>0</v>
      </c>
      <c r="BZ18">
        <f t="shared" si="17"/>
        <v>0</v>
      </c>
      <c r="CA18">
        <f t="shared" si="18"/>
        <v>0</v>
      </c>
      <c r="CB18">
        <f t="shared" si="19"/>
        <v>0</v>
      </c>
      <c r="CC18">
        <f t="shared" si="20"/>
        <v>0</v>
      </c>
      <c r="CD18">
        <f t="shared" si="21"/>
        <v>0</v>
      </c>
      <c r="CE18">
        <f t="shared" si="22"/>
        <v>0</v>
      </c>
      <c r="CF18">
        <f t="shared" si="23"/>
        <v>0</v>
      </c>
      <c r="CG18">
        <f t="shared" si="24"/>
        <v>0</v>
      </c>
      <c r="CH18">
        <f t="shared" si="25"/>
        <v>0</v>
      </c>
      <c r="CI18">
        <f t="shared" si="26"/>
        <v>0</v>
      </c>
      <c r="CJ18">
        <f t="shared" si="27"/>
        <v>0</v>
      </c>
      <c r="CK18">
        <f t="shared" si="28"/>
        <v>0</v>
      </c>
      <c r="CL18">
        <f t="shared" si="29"/>
        <v>0</v>
      </c>
      <c r="CM18">
        <f t="shared" si="30"/>
        <v>0</v>
      </c>
      <c r="CN18">
        <f t="shared" si="31"/>
        <v>0</v>
      </c>
    </row>
    <row r="19" spans="2:92" x14ac:dyDescent="0.2">
      <c r="B19" s="1" t="s">
        <v>167</v>
      </c>
      <c r="C19" s="1" t="s">
        <v>224</v>
      </c>
      <c r="D19" s="1" t="s">
        <v>168</v>
      </c>
      <c r="E19" s="96" t="s">
        <v>214</v>
      </c>
      <c r="F19" s="1" t="s">
        <v>143</v>
      </c>
      <c r="G19" s="62">
        <v>8</v>
      </c>
      <c r="H19" s="67">
        <v>70.5</v>
      </c>
      <c r="I19" s="67">
        <v>7</v>
      </c>
      <c r="M19" s="62">
        <v>11</v>
      </c>
      <c r="N19" s="62">
        <v>11</v>
      </c>
      <c r="BC19">
        <f t="shared" si="0"/>
        <v>11</v>
      </c>
      <c r="BE19" s="24">
        <f t="shared" si="1"/>
        <v>11</v>
      </c>
      <c r="BK19">
        <f t="shared" si="2"/>
        <v>8</v>
      </c>
      <c r="BL19">
        <f t="shared" si="3"/>
        <v>70.5</v>
      </c>
      <c r="BM19">
        <f t="shared" si="4"/>
        <v>0</v>
      </c>
      <c r="BN19">
        <f t="shared" si="5"/>
        <v>0</v>
      </c>
      <c r="BO19">
        <f t="shared" si="6"/>
        <v>8</v>
      </c>
      <c r="BP19">
        <f t="shared" si="7"/>
        <v>0</v>
      </c>
      <c r="BQ19">
        <f t="shared" si="8"/>
        <v>0</v>
      </c>
      <c r="BR19">
        <f t="shared" si="9"/>
        <v>0</v>
      </c>
      <c r="BS19">
        <f t="shared" si="10"/>
        <v>0</v>
      </c>
      <c r="BT19">
        <f t="shared" si="11"/>
        <v>0</v>
      </c>
      <c r="BU19">
        <f t="shared" si="12"/>
        <v>0</v>
      </c>
      <c r="BV19">
        <f t="shared" si="13"/>
        <v>0</v>
      </c>
      <c r="BW19">
        <f t="shared" si="14"/>
        <v>0</v>
      </c>
      <c r="BX19">
        <f t="shared" si="15"/>
        <v>0</v>
      </c>
      <c r="BY19">
        <f t="shared" si="16"/>
        <v>0</v>
      </c>
      <c r="BZ19">
        <f t="shared" si="17"/>
        <v>0</v>
      </c>
      <c r="CA19">
        <f t="shared" si="18"/>
        <v>0</v>
      </c>
      <c r="CB19">
        <f t="shared" si="19"/>
        <v>0</v>
      </c>
      <c r="CC19">
        <f t="shared" si="20"/>
        <v>0</v>
      </c>
      <c r="CD19">
        <f t="shared" si="21"/>
        <v>0</v>
      </c>
      <c r="CE19">
        <f t="shared" si="22"/>
        <v>0</v>
      </c>
      <c r="CF19">
        <f t="shared" si="23"/>
        <v>0</v>
      </c>
      <c r="CG19">
        <f t="shared" si="24"/>
        <v>0</v>
      </c>
      <c r="CH19">
        <f t="shared" si="25"/>
        <v>0</v>
      </c>
      <c r="CI19">
        <f t="shared" si="26"/>
        <v>0</v>
      </c>
      <c r="CJ19">
        <f t="shared" si="27"/>
        <v>0</v>
      </c>
      <c r="CK19">
        <f t="shared" si="28"/>
        <v>0</v>
      </c>
      <c r="CL19">
        <f t="shared" si="29"/>
        <v>0</v>
      </c>
      <c r="CM19">
        <f t="shared" si="30"/>
        <v>0</v>
      </c>
      <c r="CN19">
        <f t="shared" si="31"/>
        <v>0</v>
      </c>
    </row>
    <row r="20" spans="2:92" x14ac:dyDescent="0.2">
      <c r="B20" s="1" t="s">
        <v>169</v>
      </c>
      <c r="C20" s="1" t="s">
        <v>225</v>
      </c>
      <c r="D20" s="1" t="s">
        <v>170</v>
      </c>
      <c r="E20" s="96" t="s">
        <v>214</v>
      </c>
      <c r="F20" s="1" t="s">
        <v>149</v>
      </c>
      <c r="G20" s="62">
        <v>8</v>
      </c>
      <c r="H20" s="67">
        <v>70.5</v>
      </c>
      <c r="I20" s="67">
        <v>7</v>
      </c>
      <c r="M20" s="62">
        <v>11</v>
      </c>
      <c r="N20" s="62">
        <v>11</v>
      </c>
      <c r="BC20">
        <f t="shared" si="0"/>
        <v>11</v>
      </c>
      <c r="BE20" s="24">
        <f t="shared" si="1"/>
        <v>11</v>
      </c>
      <c r="BK20">
        <f t="shared" si="2"/>
        <v>8</v>
      </c>
      <c r="BL20">
        <f t="shared" si="3"/>
        <v>70.5</v>
      </c>
      <c r="BM20">
        <f t="shared" si="4"/>
        <v>0</v>
      </c>
      <c r="BN20">
        <f t="shared" si="5"/>
        <v>0</v>
      </c>
      <c r="BO20">
        <f t="shared" si="6"/>
        <v>8</v>
      </c>
      <c r="BP20">
        <f t="shared" si="7"/>
        <v>0</v>
      </c>
      <c r="BQ20">
        <f t="shared" si="8"/>
        <v>0</v>
      </c>
      <c r="BR20">
        <f t="shared" si="9"/>
        <v>0</v>
      </c>
      <c r="BS20">
        <f t="shared" si="10"/>
        <v>0</v>
      </c>
      <c r="BT20">
        <f t="shared" si="11"/>
        <v>0</v>
      </c>
      <c r="BU20">
        <f t="shared" si="12"/>
        <v>0</v>
      </c>
      <c r="BV20">
        <f t="shared" si="13"/>
        <v>0</v>
      </c>
      <c r="BW20">
        <f t="shared" si="14"/>
        <v>0</v>
      </c>
      <c r="BX20">
        <f t="shared" si="15"/>
        <v>0</v>
      </c>
      <c r="BY20">
        <f t="shared" si="16"/>
        <v>0</v>
      </c>
      <c r="BZ20">
        <f t="shared" si="17"/>
        <v>0</v>
      </c>
      <c r="CA20">
        <f t="shared" si="18"/>
        <v>0</v>
      </c>
      <c r="CB20">
        <f t="shared" si="19"/>
        <v>0</v>
      </c>
      <c r="CC20">
        <f t="shared" si="20"/>
        <v>0</v>
      </c>
      <c r="CD20">
        <f t="shared" si="21"/>
        <v>0</v>
      </c>
      <c r="CE20">
        <f t="shared" si="22"/>
        <v>0</v>
      </c>
      <c r="CF20">
        <f t="shared" si="23"/>
        <v>0</v>
      </c>
      <c r="CG20">
        <f t="shared" si="24"/>
        <v>0</v>
      </c>
      <c r="CH20">
        <f t="shared" si="25"/>
        <v>0</v>
      </c>
      <c r="CI20">
        <f t="shared" si="26"/>
        <v>0</v>
      </c>
      <c r="CJ20">
        <f t="shared" si="27"/>
        <v>0</v>
      </c>
      <c r="CK20">
        <f t="shared" si="28"/>
        <v>0</v>
      </c>
      <c r="CL20">
        <f t="shared" si="29"/>
        <v>0</v>
      </c>
      <c r="CM20">
        <f t="shared" si="30"/>
        <v>0</v>
      </c>
      <c r="CN20">
        <f t="shared" si="31"/>
        <v>0</v>
      </c>
    </row>
    <row r="21" spans="2:92" x14ac:dyDescent="0.2">
      <c r="B21" s="1" t="s">
        <v>171</v>
      </c>
      <c r="C21" s="1" t="s">
        <v>226</v>
      </c>
      <c r="D21" s="1" t="s">
        <v>172</v>
      </c>
      <c r="E21" s="96" t="s">
        <v>214</v>
      </c>
      <c r="F21" s="1" t="s">
        <v>155</v>
      </c>
      <c r="G21" s="62">
        <v>8</v>
      </c>
      <c r="H21" s="67">
        <v>68.5</v>
      </c>
      <c r="I21" s="67">
        <v>7</v>
      </c>
      <c r="M21" s="62">
        <v>13</v>
      </c>
      <c r="N21" s="62">
        <v>13</v>
      </c>
      <c r="BC21">
        <f t="shared" si="0"/>
        <v>13</v>
      </c>
      <c r="BE21" s="24">
        <f t="shared" si="1"/>
        <v>13</v>
      </c>
      <c r="BK21">
        <f t="shared" si="2"/>
        <v>8</v>
      </c>
      <c r="BL21">
        <f t="shared" si="3"/>
        <v>68.5</v>
      </c>
      <c r="BM21">
        <f t="shared" si="4"/>
        <v>0</v>
      </c>
      <c r="BN21">
        <f t="shared" si="5"/>
        <v>0</v>
      </c>
      <c r="BO21">
        <f t="shared" si="6"/>
        <v>8</v>
      </c>
      <c r="BP21">
        <f t="shared" si="7"/>
        <v>0</v>
      </c>
      <c r="BQ21">
        <f t="shared" si="8"/>
        <v>0</v>
      </c>
      <c r="BR21">
        <f t="shared" si="9"/>
        <v>0</v>
      </c>
      <c r="BS21">
        <f t="shared" si="10"/>
        <v>0</v>
      </c>
      <c r="BT21">
        <f t="shared" si="11"/>
        <v>0</v>
      </c>
      <c r="BU21">
        <f t="shared" si="12"/>
        <v>0</v>
      </c>
      <c r="BV21">
        <f t="shared" si="13"/>
        <v>0</v>
      </c>
      <c r="BW21">
        <f t="shared" si="14"/>
        <v>0</v>
      </c>
      <c r="BX21">
        <f t="shared" si="15"/>
        <v>0</v>
      </c>
      <c r="BY21">
        <f t="shared" si="16"/>
        <v>0</v>
      </c>
      <c r="BZ21">
        <f t="shared" si="17"/>
        <v>0</v>
      </c>
      <c r="CA21">
        <f t="shared" si="18"/>
        <v>0</v>
      </c>
      <c r="CB21">
        <f t="shared" si="19"/>
        <v>0</v>
      </c>
      <c r="CC21">
        <f t="shared" si="20"/>
        <v>0</v>
      </c>
      <c r="CD21">
        <f t="shared" si="21"/>
        <v>0</v>
      </c>
      <c r="CE21">
        <f t="shared" si="22"/>
        <v>0</v>
      </c>
      <c r="CF21">
        <f t="shared" si="23"/>
        <v>0</v>
      </c>
      <c r="CG21">
        <f t="shared" si="24"/>
        <v>0</v>
      </c>
      <c r="CH21">
        <f t="shared" si="25"/>
        <v>0</v>
      </c>
      <c r="CI21">
        <f t="shared" si="26"/>
        <v>0</v>
      </c>
      <c r="CJ21">
        <f t="shared" si="27"/>
        <v>0</v>
      </c>
      <c r="CK21">
        <f t="shared" si="28"/>
        <v>0</v>
      </c>
      <c r="CL21">
        <f t="shared" si="29"/>
        <v>0</v>
      </c>
      <c r="CM21">
        <f t="shared" si="30"/>
        <v>0</v>
      </c>
      <c r="CN21">
        <f t="shared" si="31"/>
        <v>0</v>
      </c>
    </row>
    <row r="22" spans="2:92" x14ac:dyDescent="0.2">
      <c r="B22" s="1" t="s">
        <v>173</v>
      </c>
      <c r="C22" s="1" t="s">
        <v>227</v>
      </c>
      <c r="D22" s="1" t="s">
        <v>174</v>
      </c>
      <c r="E22" s="96" t="s">
        <v>214</v>
      </c>
      <c r="F22" s="1" t="s">
        <v>175</v>
      </c>
      <c r="G22" s="62">
        <v>12</v>
      </c>
      <c r="H22" s="67">
        <v>67.5</v>
      </c>
      <c r="I22" s="67">
        <v>6.5</v>
      </c>
      <c r="M22" s="62">
        <v>14</v>
      </c>
      <c r="N22" s="62">
        <v>14</v>
      </c>
      <c r="BC22">
        <f t="shared" si="0"/>
        <v>14</v>
      </c>
      <c r="BE22" s="24">
        <f t="shared" si="1"/>
        <v>14</v>
      </c>
      <c r="BK22">
        <f t="shared" si="2"/>
        <v>12</v>
      </c>
      <c r="BL22">
        <f t="shared" si="3"/>
        <v>67.5</v>
      </c>
      <c r="BM22">
        <f t="shared" si="4"/>
        <v>0</v>
      </c>
      <c r="BN22">
        <f t="shared" si="5"/>
        <v>0</v>
      </c>
      <c r="BO22">
        <f t="shared" si="6"/>
        <v>12</v>
      </c>
      <c r="BP22">
        <f t="shared" si="7"/>
        <v>0</v>
      </c>
      <c r="BQ22">
        <f t="shared" si="8"/>
        <v>0</v>
      </c>
      <c r="BR22">
        <f t="shared" si="9"/>
        <v>0</v>
      </c>
      <c r="BS22">
        <f t="shared" si="10"/>
        <v>0</v>
      </c>
      <c r="BT22">
        <f t="shared" si="11"/>
        <v>0</v>
      </c>
      <c r="BU22">
        <f t="shared" si="12"/>
        <v>0</v>
      </c>
      <c r="BV22">
        <f t="shared" si="13"/>
        <v>0</v>
      </c>
      <c r="BW22">
        <f t="shared" si="14"/>
        <v>0</v>
      </c>
      <c r="BX22">
        <f t="shared" si="15"/>
        <v>0</v>
      </c>
      <c r="BY22">
        <f t="shared" si="16"/>
        <v>0</v>
      </c>
      <c r="BZ22">
        <f t="shared" si="17"/>
        <v>0</v>
      </c>
      <c r="CA22">
        <f t="shared" si="18"/>
        <v>0</v>
      </c>
      <c r="CB22">
        <f t="shared" si="19"/>
        <v>0</v>
      </c>
      <c r="CC22">
        <f t="shared" si="20"/>
        <v>0</v>
      </c>
      <c r="CD22">
        <f t="shared" si="21"/>
        <v>0</v>
      </c>
      <c r="CE22">
        <f t="shared" si="22"/>
        <v>0</v>
      </c>
      <c r="CF22">
        <f t="shared" si="23"/>
        <v>0</v>
      </c>
      <c r="CG22">
        <f t="shared" si="24"/>
        <v>0</v>
      </c>
      <c r="CH22">
        <f t="shared" si="25"/>
        <v>0</v>
      </c>
      <c r="CI22">
        <f t="shared" si="26"/>
        <v>0</v>
      </c>
      <c r="CJ22">
        <f t="shared" si="27"/>
        <v>0</v>
      </c>
      <c r="CK22">
        <f t="shared" si="28"/>
        <v>0</v>
      </c>
      <c r="CL22">
        <f t="shared" si="29"/>
        <v>0</v>
      </c>
      <c r="CM22">
        <f t="shared" si="30"/>
        <v>0</v>
      </c>
      <c r="CN22">
        <f t="shared" si="31"/>
        <v>0</v>
      </c>
    </row>
    <row r="23" spans="2:92" x14ac:dyDescent="0.2">
      <c r="B23" s="1" t="s">
        <v>176</v>
      </c>
      <c r="C23" s="1" t="s">
        <v>224</v>
      </c>
      <c r="D23" s="1" t="s">
        <v>177</v>
      </c>
      <c r="E23" s="96" t="s">
        <v>214</v>
      </c>
      <c r="F23" s="1" t="s">
        <v>143</v>
      </c>
      <c r="G23" s="62" t="s">
        <v>178</v>
      </c>
      <c r="N23" s="62">
        <v>90</v>
      </c>
      <c r="BC23">
        <f t="shared" si="0"/>
        <v>90</v>
      </c>
      <c r="BE23" s="24">
        <f t="shared" si="1"/>
        <v>90</v>
      </c>
      <c r="BK23">
        <f t="shared" si="2"/>
        <v>199</v>
      </c>
      <c r="BL23">
        <f t="shared" si="3"/>
        <v>0</v>
      </c>
      <c r="BM23">
        <f t="shared" si="4"/>
        <v>0</v>
      </c>
      <c r="BN23">
        <f t="shared" si="5"/>
        <v>0</v>
      </c>
      <c r="BO23">
        <f t="shared" si="6"/>
        <v>199</v>
      </c>
      <c r="BP23">
        <f t="shared" si="7"/>
        <v>0</v>
      </c>
      <c r="BQ23">
        <f t="shared" si="8"/>
        <v>0</v>
      </c>
      <c r="BR23">
        <f t="shared" si="9"/>
        <v>0</v>
      </c>
      <c r="BS23">
        <f t="shared" si="10"/>
        <v>0</v>
      </c>
      <c r="BT23">
        <f t="shared" si="11"/>
        <v>0</v>
      </c>
      <c r="BU23">
        <f t="shared" si="12"/>
        <v>0</v>
      </c>
      <c r="BV23">
        <f t="shared" si="13"/>
        <v>0</v>
      </c>
      <c r="BW23">
        <f t="shared" si="14"/>
        <v>0</v>
      </c>
      <c r="BX23">
        <f t="shared" si="15"/>
        <v>0</v>
      </c>
      <c r="BY23">
        <f t="shared" si="16"/>
        <v>0</v>
      </c>
      <c r="BZ23">
        <f t="shared" si="17"/>
        <v>0</v>
      </c>
      <c r="CA23">
        <f t="shared" si="18"/>
        <v>0</v>
      </c>
      <c r="CB23">
        <f t="shared" si="19"/>
        <v>0</v>
      </c>
      <c r="CC23">
        <f t="shared" si="20"/>
        <v>0</v>
      </c>
      <c r="CD23">
        <f t="shared" si="21"/>
        <v>0</v>
      </c>
      <c r="CE23">
        <f t="shared" si="22"/>
        <v>0</v>
      </c>
      <c r="CF23">
        <f t="shared" si="23"/>
        <v>0</v>
      </c>
      <c r="CG23">
        <f t="shared" si="24"/>
        <v>0</v>
      </c>
      <c r="CH23">
        <f t="shared" si="25"/>
        <v>0</v>
      </c>
      <c r="CI23">
        <f t="shared" si="26"/>
        <v>0</v>
      </c>
      <c r="CJ23">
        <f t="shared" si="27"/>
        <v>0</v>
      </c>
      <c r="CK23">
        <f t="shared" si="28"/>
        <v>0</v>
      </c>
      <c r="CL23">
        <f t="shared" si="29"/>
        <v>0</v>
      </c>
      <c r="CM23">
        <f t="shared" si="30"/>
        <v>0</v>
      </c>
      <c r="CN23">
        <f t="shared" si="31"/>
        <v>0</v>
      </c>
    </row>
    <row r="24" spans="2:92" x14ac:dyDescent="0.2">
      <c r="B24" s="1" t="s">
        <v>179</v>
      </c>
      <c r="C24" s="1" t="s">
        <v>228</v>
      </c>
      <c r="D24" s="1" t="s">
        <v>180</v>
      </c>
      <c r="E24" s="96" t="s">
        <v>214</v>
      </c>
      <c r="F24" s="1" t="s">
        <v>143</v>
      </c>
      <c r="G24" s="62" t="s">
        <v>181</v>
      </c>
      <c r="N24" s="62">
        <v>99</v>
      </c>
      <c r="BC24">
        <f t="shared" si="0"/>
        <v>99</v>
      </c>
      <c r="BE24" s="24">
        <f t="shared" si="1"/>
        <v>99</v>
      </c>
      <c r="BK24">
        <f t="shared" si="2"/>
        <v>199</v>
      </c>
      <c r="BL24">
        <f t="shared" si="3"/>
        <v>0</v>
      </c>
      <c r="BM24">
        <f t="shared" si="4"/>
        <v>0</v>
      </c>
      <c r="BN24">
        <f t="shared" si="5"/>
        <v>0</v>
      </c>
      <c r="BO24">
        <f t="shared" si="6"/>
        <v>199</v>
      </c>
      <c r="BP24">
        <f t="shared" si="7"/>
        <v>0</v>
      </c>
      <c r="BQ24">
        <f t="shared" si="8"/>
        <v>0</v>
      </c>
      <c r="BR24">
        <f t="shared" si="9"/>
        <v>0</v>
      </c>
      <c r="BS24">
        <f t="shared" si="10"/>
        <v>0</v>
      </c>
      <c r="BT24">
        <f t="shared" si="11"/>
        <v>0</v>
      </c>
      <c r="BU24">
        <f t="shared" si="12"/>
        <v>0</v>
      </c>
      <c r="BV24">
        <f t="shared" si="13"/>
        <v>0</v>
      </c>
      <c r="BW24">
        <f t="shared" si="14"/>
        <v>0</v>
      </c>
      <c r="BX24">
        <f t="shared" si="15"/>
        <v>0</v>
      </c>
      <c r="BY24">
        <f t="shared" si="16"/>
        <v>0</v>
      </c>
      <c r="BZ24">
        <f t="shared" si="17"/>
        <v>0</v>
      </c>
      <c r="CA24">
        <f t="shared" si="18"/>
        <v>0</v>
      </c>
      <c r="CB24">
        <f t="shared" si="19"/>
        <v>0</v>
      </c>
      <c r="CC24">
        <f t="shared" si="20"/>
        <v>0</v>
      </c>
      <c r="CD24">
        <f t="shared" si="21"/>
        <v>0</v>
      </c>
      <c r="CE24">
        <f t="shared" si="22"/>
        <v>0</v>
      </c>
      <c r="CF24">
        <f t="shared" si="23"/>
        <v>0</v>
      </c>
      <c r="CG24">
        <f t="shared" si="24"/>
        <v>0</v>
      </c>
      <c r="CH24">
        <f t="shared" si="25"/>
        <v>0</v>
      </c>
      <c r="CI24">
        <f t="shared" si="26"/>
        <v>0</v>
      </c>
      <c r="CJ24">
        <f t="shared" si="27"/>
        <v>0</v>
      </c>
      <c r="CK24">
        <f t="shared" si="28"/>
        <v>0</v>
      </c>
      <c r="CL24">
        <f t="shared" si="29"/>
        <v>0</v>
      </c>
      <c r="CM24">
        <f t="shared" si="30"/>
        <v>0</v>
      </c>
      <c r="CN24">
        <f t="shared" si="31"/>
        <v>0</v>
      </c>
    </row>
  </sheetData>
  <sheetProtection sheet="1" objects="1" scenarios="1"/>
  <sortState xmlns:xlrd2="http://schemas.microsoft.com/office/spreadsheetml/2017/richdata2" ref="A9:CN24">
    <sortCondition ref="N9"/>
  </sortState>
  <mergeCells count="32">
    <mergeCell ref="BC4:BF4"/>
    <mergeCell ref="W3:AL5"/>
    <mergeCell ref="BC3:BF3"/>
    <mergeCell ref="BC5:BF5"/>
    <mergeCell ref="BC6:BE6"/>
    <mergeCell ref="W7:AD7"/>
    <mergeCell ref="AE7:AL7"/>
    <mergeCell ref="AM7:AT7"/>
    <mergeCell ref="AU7:BB7"/>
    <mergeCell ref="W6:AD6"/>
    <mergeCell ref="AE6:AL6"/>
    <mergeCell ref="A1:BI1"/>
    <mergeCell ref="A3:B3"/>
    <mergeCell ref="C3:E3"/>
    <mergeCell ref="F3:N3"/>
    <mergeCell ref="O3:V3"/>
    <mergeCell ref="O4:V4"/>
    <mergeCell ref="BH3:BI7"/>
    <mergeCell ref="A4:B4"/>
    <mergeCell ref="O5:V5"/>
    <mergeCell ref="F4:N4"/>
    <mergeCell ref="C4:E4"/>
    <mergeCell ref="G7:N7"/>
    <mergeCell ref="A5:B5"/>
    <mergeCell ref="C5:E5"/>
    <mergeCell ref="F5:N5"/>
    <mergeCell ref="A6:E7"/>
    <mergeCell ref="G6:N6"/>
    <mergeCell ref="O6:V6"/>
    <mergeCell ref="O7:V7"/>
    <mergeCell ref="AM6:AT6"/>
    <mergeCell ref="AU6:BB6"/>
  </mergeCells>
  <dataValidations count="8">
    <dataValidation type="whole" allowBlank="1" showInputMessage="1" showErrorMessage="1" sqref="BG3" xr:uid="{00000000-0002-0000-0100-000000000000}">
      <formula1>1</formula1>
      <formula2>4</formula2>
    </dataValidation>
    <dataValidation type="whole" allowBlank="1" showInputMessage="1" showErrorMessage="1" sqref="BG4" xr:uid="{00000000-0002-0000-0100-000001000000}">
      <formula1>1</formula1>
      <formula2>2</formula2>
    </dataValidation>
    <dataValidation type="whole" operator="lessThan" allowBlank="1" showInputMessage="1" showErrorMessage="1" sqref="BG5" xr:uid="{00000000-0002-0000-0100-000002000000}">
      <formula1>9</formula1>
    </dataValidation>
    <dataValidation type="whole" operator="lessThan" allowBlank="1" showInputMessage="1" showErrorMessage="1" sqref="BG6" xr:uid="{00000000-0002-0000-0100-000003000000}">
      <formula1>340</formula1>
    </dataValidation>
    <dataValidation type="list" allowBlank="1" showInputMessage="1" showErrorMessage="1" sqref="BH1:BH2 BH9:BH65526" xr:uid="{00000000-0002-0000-0100-000004000000}">
      <formula1>"ja,nee"</formula1>
    </dataValidation>
    <dataValidation type="decimal" allowBlank="1" showInputMessage="1" showErrorMessage="1" sqref="H1:H2 K1:K2 P1:P2 S1:S2 X1:X2 AA1:AA2 AI1:AI2 AF1:AF2 AN1:AN2 AQ1:AQ2 AY1:AY2 AV1:AV2 AV9:AV65526 AY9:AY65526 AN9:AN65526 AQ9:AQ65526 AF9:AF65526 K9:K65526 S9:S65526 P9:P65526 X9:X65526 AA9:AA65526 H9:H65526 AI9:AI65526" xr:uid="{00000000-0002-0000-0100-000005000000}">
      <formula1>0</formula1>
      <formula2>100</formula2>
    </dataValidation>
    <dataValidation type="decimal" allowBlank="1" showInputMessage="1" showErrorMessage="1" sqref="L1:L2 I1:I2 T1:T2 Q1:Q2 AG1:AG2 AB1:AB2 Y1:Y2 AJ1:AJ2 AR1:AR2 AO1:AO2 AW1:AW2 AZ1:AZ2 AZ9:AZ65526 AW9:AW65526 AR9:AR65526 AO9:AO65526 AJ9:AJ65526 Q9:Q65526 AG9:AG65526 AB9:AB65526 I9:I65526 T9:T65526 Y9:Y65526 L9:L65526" xr:uid="{00000000-0002-0000-0100-000006000000}">
      <formula1>0</formula1>
      <formula2>10</formula2>
    </dataValidation>
    <dataValidation operator="lessThan" allowBlank="1" showInputMessage="1" showErrorMessage="1" sqref="O1:O2 AE1:AE2 AU1:AU2 AU9:AU65526 AE9:AE65526 O9:O65526" xr:uid="{00000000-0002-0000-01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161925</xdr:colOff>
                    <xdr:row>5</xdr:row>
                    <xdr:rowOff>0</xdr:rowOff>
                  </from>
                  <to>
                    <xdr:col>2</xdr:col>
                    <xdr:colOff>485775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12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20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28575</xdr:colOff>
                    <xdr:row>2</xdr:row>
                    <xdr:rowOff>9525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9525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9525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11" name="Button 8">
              <controlPr defaultSize="0" print="0" autoFill="0" autoPict="0" macro="[0]!Sort_Pl_Punten_3">
                <anchor moveWithCells="1" sizeWithCells="1">
                  <from>
                    <xdr:col>28</xdr:col>
                    <xdr:colOff>190500</xdr:colOff>
                    <xdr:row>7</xdr:row>
                    <xdr:rowOff>19050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28575</xdr:rowOff>
                  </from>
                  <to>
                    <xdr:col>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1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19050</xdr:colOff>
                    <xdr:row>7</xdr:row>
                    <xdr:rowOff>9525</xdr:rowOff>
                  </from>
                  <to>
                    <xdr:col>28</xdr:col>
                    <xdr:colOff>9525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2" r:id="rId17" name="Button 1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0" r:id="rId18" name="Button 32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36</xdr:col>
                    <xdr:colOff>9525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2" r:id="rId19" name="Button 34">
              <controlPr defaultSize="0" print="0" autoFill="0" autoPict="0" macro="[0]!Sort_Pl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45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3" r:id="rId20" name="Button 35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44</xdr:col>
                    <xdr:colOff>38100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4" r:id="rId21" name="Button 36">
              <controlPr defaultSize="0" print="0" autoFill="0" autoPict="0" macro="[0]!Sort_Pl_Punten_4">
                <anchor moveWithCells="1" sizeWithCells="1">
                  <from>
                    <xdr:col>46</xdr:col>
                    <xdr:colOff>0</xdr:colOff>
                    <xdr:row>7</xdr:row>
                    <xdr:rowOff>9525</xdr:rowOff>
                  </from>
                  <to>
                    <xdr:col>52</xdr:col>
                    <xdr:colOff>9525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5" r:id="rId22" name="Button 37">
              <controlPr defaultSize="0" print="0" autoFill="0" autoPict="0" macro="[0]!Sort_Pl_Punten_6">
                <anchor moveWithCells="1" sizeWithCells="1">
                  <from>
                    <xdr:col>53</xdr:col>
                    <xdr:colOff>28575</xdr:colOff>
                    <xdr:row>7</xdr:row>
                    <xdr:rowOff>0</xdr:rowOff>
                  </from>
                  <to>
                    <xdr:col>53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7" r:id="rId23" name="Button 3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37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pageSetUpPr fitToPage="1"/>
  </sheetPr>
  <dimension ref="A1:CN17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40625" defaultRowHeight="12.75" x14ac:dyDescent="0.2"/>
  <cols>
    <col min="1" max="1" width="4.7109375" style="1" customWidth="1"/>
    <col min="2" max="2" width="10.140625" style="1" customWidth="1"/>
    <col min="3" max="4" width="22.7109375" style="1" customWidth="1"/>
    <col min="5" max="5" width="6.7109375" style="96" hidden="1" customWidth="1"/>
    <col min="6" max="6" width="18.7109375" style="1" customWidth="1"/>
    <col min="7" max="7" width="3.7109375" style="62" customWidth="1"/>
    <col min="8" max="8" width="5.28515625" style="80" customWidth="1"/>
    <col min="9" max="9" width="4.140625" style="67" hidden="1" customWidth="1"/>
    <col min="10" max="10" width="3.7109375" style="87" customWidth="1"/>
    <col min="11" max="11" width="5.28515625" style="81" customWidth="1"/>
    <col min="12" max="12" width="4.140625" style="68" hidden="1" customWidth="1"/>
    <col min="13" max="14" width="3" style="62" customWidth="1"/>
    <col min="15" max="15" width="3.7109375" style="63" customWidth="1"/>
    <col min="16" max="16" width="5.28515625" style="82" customWidth="1"/>
    <col min="17" max="17" width="4.140625" style="70" hidden="1" customWidth="1"/>
    <col min="18" max="18" width="3.7109375" style="63" customWidth="1"/>
    <col min="19" max="19" width="5.28515625" style="82" customWidth="1"/>
    <col min="20" max="20" width="4.140625" style="70" hidden="1" customWidth="1"/>
    <col min="21" max="22" width="3" style="63" customWidth="1"/>
    <col min="23" max="23" width="3.7109375" style="62" customWidth="1"/>
    <col min="24" max="24" width="5.28515625" style="81" customWidth="1"/>
    <col min="25" max="25" width="4.140625" style="68" hidden="1" customWidth="1"/>
    <col min="26" max="26" width="3.7109375" style="62" customWidth="1"/>
    <col min="27" max="27" width="5.28515625" style="81" customWidth="1"/>
    <col min="28" max="28" width="4.140625" style="68" hidden="1" customWidth="1"/>
    <col min="29" max="30" width="3" style="62" customWidth="1"/>
    <col min="31" max="31" width="3.7109375" style="63" hidden="1" customWidth="1"/>
    <col min="32" max="32" width="5.28515625" style="82" hidden="1" customWidth="1"/>
    <col min="33" max="33" width="4.140625" style="70" hidden="1" customWidth="1"/>
    <col min="34" max="34" width="3.7109375" style="63" hidden="1" customWidth="1"/>
    <col min="35" max="35" width="5.28515625" style="82" hidden="1" customWidth="1"/>
    <col min="36" max="36" width="4.140625" style="70" hidden="1" customWidth="1"/>
    <col min="37" max="38" width="3" style="63" hidden="1" customWidth="1"/>
    <col min="39" max="39" width="3.7109375" style="62" hidden="1" customWidth="1"/>
    <col min="40" max="40" width="5.28515625" style="81" hidden="1" customWidth="1"/>
    <col min="41" max="41" width="4.140625" style="68" hidden="1" customWidth="1"/>
    <col min="42" max="42" width="3.7109375" style="62" hidden="1" customWidth="1"/>
    <col min="43" max="43" width="5.28515625" style="81" hidden="1" customWidth="1"/>
    <col min="44" max="44" width="4.140625" style="68" hidden="1" customWidth="1"/>
    <col min="45" max="46" width="3" style="62" hidden="1" customWidth="1"/>
    <col min="47" max="47" width="3.7109375" style="63" hidden="1" customWidth="1"/>
    <col min="48" max="48" width="5.28515625" style="82" hidden="1" customWidth="1"/>
    <col min="49" max="49" width="4.140625" style="70" hidden="1" customWidth="1"/>
    <col min="50" max="50" width="3.7109375" style="63" hidden="1" customWidth="1"/>
    <col min="51" max="51" width="5.28515625" style="82" hidden="1" customWidth="1"/>
    <col min="52" max="52" width="4.140625" style="70" hidden="1" customWidth="1"/>
    <col min="53" max="54" width="3" style="63" hidden="1" customWidth="1"/>
    <col min="55" max="55" width="5.7109375" customWidth="1"/>
    <col min="56" max="56" width="5.5703125" bestFit="1" customWidth="1"/>
    <col min="57" max="57" width="6" customWidth="1"/>
    <col min="58" max="58" width="4" style="1" customWidth="1"/>
    <col min="59" max="59" width="4.85546875" style="1" customWidth="1"/>
    <col min="60" max="60" width="5.42578125" style="1" customWidth="1"/>
    <col min="61" max="61" width="17.285156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109375" hidden="1" customWidth="1"/>
    <col min="67" max="67" width="5.7109375" hidden="1" customWidth="1"/>
    <col min="68" max="68" width="4" hidden="1" customWidth="1"/>
    <col min="69" max="69" width="5" hidden="1" customWidth="1"/>
    <col min="70" max="70" width="4" hidden="1" customWidth="1"/>
    <col min="71" max="71" width="6.7109375" hidden="1" customWidth="1"/>
    <col min="72" max="72" width="5.7109375" hidden="1" customWidth="1"/>
    <col min="73" max="73" width="4" hidden="1" customWidth="1"/>
    <col min="74" max="74" width="5" hidden="1" customWidth="1"/>
    <col min="75" max="75" width="4" hidden="1" customWidth="1"/>
    <col min="76" max="76" width="6.7109375" hidden="1" customWidth="1"/>
    <col min="77" max="77" width="5.7109375" hidden="1" customWidth="1"/>
    <col min="78" max="78" width="4" hidden="1" customWidth="1"/>
    <col min="79" max="79" width="5" hidden="1" customWidth="1"/>
    <col min="80" max="80" width="4" hidden="1" customWidth="1"/>
    <col min="81" max="81" width="6.7109375" hidden="1" customWidth="1"/>
    <col min="82" max="82" width="6.28515625" hidden="1" customWidth="1"/>
    <col min="83" max="83" width="4" hidden="1" customWidth="1"/>
    <col min="84" max="84" width="5" hidden="1" customWidth="1"/>
    <col min="85" max="85" width="4" hidden="1" customWidth="1"/>
    <col min="86" max="86" width="6.7109375" hidden="1" customWidth="1"/>
    <col min="87" max="87" width="5.7109375" hidden="1" customWidth="1"/>
    <col min="88" max="88" width="4" hidden="1" customWidth="1"/>
    <col min="89" max="89" width="5" hidden="1" customWidth="1"/>
    <col min="90" max="90" width="4" hidden="1" customWidth="1"/>
    <col min="91" max="91" width="6.7109375" hidden="1" customWidth="1"/>
    <col min="92" max="92" width="6.28515625" hidden="1" customWidth="1"/>
  </cols>
  <sheetData>
    <row r="1" spans="1:92" x14ac:dyDescent="0.2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">
      <c r="A3" s="110" t="s">
        <v>8</v>
      </c>
      <c r="B3" s="111"/>
      <c r="C3" s="101" t="str">
        <f>Instellingen!B3</f>
        <v>Kring Berkel Ijssel</v>
      </c>
      <c r="D3" s="102"/>
      <c r="E3" s="103"/>
      <c r="F3" s="110" t="s">
        <v>27</v>
      </c>
      <c r="G3" s="112"/>
      <c r="H3" s="112"/>
      <c r="I3" s="112"/>
      <c r="J3" s="112"/>
      <c r="K3" s="112"/>
      <c r="L3" s="112"/>
      <c r="M3" s="112"/>
      <c r="N3" s="111"/>
      <c r="O3" s="134"/>
      <c r="P3" s="135"/>
      <c r="Q3" s="135"/>
      <c r="R3" s="135"/>
      <c r="S3" s="135"/>
      <c r="T3" s="135"/>
      <c r="U3" s="135"/>
      <c r="V3" s="136"/>
      <c r="W3" s="142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4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0" t="s">
        <v>26</v>
      </c>
      <c r="BD3" s="112"/>
      <c r="BE3" s="112"/>
      <c r="BF3" s="111"/>
      <c r="BG3" s="20">
        <f>Instellingen!B6</f>
        <v>3</v>
      </c>
      <c r="BH3" s="104"/>
      <c r="BI3" s="105"/>
    </row>
    <row r="4" spans="1:92" x14ac:dyDescent="0.2">
      <c r="A4" s="110" t="s">
        <v>9</v>
      </c>
      <c r="B4" s="111"/>
      <c r="C4" s="113" t="s">
        <v>128</v>
      </c>
      <c r="D4" s="102"/>
      <c r="E4" s="103"/>
      <c r="F4" s="110" t="s">
        <v>33</v>
      </c>
      <c r="G4" s="112"/>
      <c r="H4" s="112"/>
      <c r="I4" s="112"/>
      <c r="J4" s="112"/>
      <c r="K4" s="112"/>
      <c r="L4" s="112"/>
      <c r="M4" s="112"/>
      <c r="N4" s="111"/>
      <c r="O4" s="101">
        <f>Instellingen!B7</f>
        <v>1</v>
      </c>
      <c r="P4" s="102"/>
      <c r="Q4" s="102"/>
      <c r="R4" s="102"/>
      <c r="S4" s="102"/>
      <c r="T4" s="102"/>
      <c r="U4" s="102"/>
      <c r="V4" s="103"/>
      <c r="W4" s="145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7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0"/>
      <c r="BD4" s="112"/>
      <c r="BE4" s="112"/>
      <c r="BF4" s="111"/>
      <c r="BG4" s="20"/>
      <c r="BH4" s="106"/>
      <c r="BI4" s="107"/>
    </row>
    <row r="5" spans="1:92" x14ac:dyDescent="0.2">
      <c r="A5" s="110" t="s">
        <v>10</v>
      </c>
      <c r="B5" s="111"/>
      <c r="C5" s="101"/>
      <c r="D5" s="102"/>
      <c r="E5" s="103"/>
      <c r="F5" s="110" t="s">
        <v>11</v>
      </c>
      <c r="G5" s="112"/>
      <c r="H5" s="112"/>
      <c r="I5" s="112"/>
      <c r="J5" s="112"/>
      <c r="K5" s="112"/>
      <c r="L5" s="112"/>
      <c r="M5" s="112"/>
      <c r="N5" s="111"/>
      <c r="O5" s="101">
        <f>Instellingen!B5</f>
        <v>99</v>
      </c>
      <c r="P5" s="102"/>
      <c r="Q5" s="102"/>
      <c r="R5" s="102"/>
      <c r="S5" s="102"/>
      <c r="T5" s="102"/>
      <c r="U5" s="102"/>
      <c r="V5" s="103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50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1" t="s">
        <v>12</v>
      </c>
      <c r="BD5" s="152"/>
      <c r="BE5" s="152"/>
      <c r="BF5" s="153"/>
      <c r="BG5" s="8">
        <v>2</v>
      </c>
      <c r="BH5" s="106"/>
      <c r="BI5" s="107"/>
    </row>
    <row r="6" spans="1:92" ht="12.75" customHeight="1" x14ac:dyDescent="0.2">
      <c r="A6" s="117"/>
      <c r="B6" s="118"/>
      <c r="C6" s="118"/>
      <c r="D6" s="118"/>
      <c r="E6" s="119"/>
      <c r="F6" s="36" t="s">
        <v>13</v>
      </c>
      <c r="G6" s="122" t="str">
        <f>Instellingen!B40</f>
        <v>Laag Soeren</v>
      </c>
      <c r="H6" s="123"/>
      <c r="I6" s="123"/>
      <c r="J6" s="123"/>
      <c r="K6" s="123"/>
      <c r="L6" s="123"/>
      <c r="M6" s="123"/>
      <c r="N6" s="124"/>
      <c r="O6" s="125" t="str">
        <f>Instellingen!B41</f>
        <v>Laag Soeren</v>
      </c>
      <c r="P6" s="126"/>
      <c r="Q6" s="126"/>
      <c r="R6" s="126"/>
      <c r="S6" s="126"/>
      <c r="T6" s="126"/>
      <c r="U6" s="126"/>
      <c r="V6" s="127"/>
      <c r="W6" s="122" t="str">
        <f>Instellingen!B42</f>
        <v>Brummen</v>
      </c>
      <c r="X6" s="123"/>
      <c r="Y6" s="123"/>
      <c r="Z6" s="123"/>
      <c r="AA6" s="123"/>
      <c r="AB6" s="123"/>
      <c r="AC6" s="123"/>
      <c r="AD6" s="124"/>
      <c r="AE6" s="125" t="str">
        <f>Instellingen!B43</f>
        <v xml:space="preserve"> </v>
      </c>
      <c r="AF6" s="126"/>
      <c r="AG6" s="126"/>
      <c r="AH6" s="126"/>
      <c r="AI6" s="126"/>
      <c r="AJ6" s="126"/>
      <c r="AK6" s="126"/>
      <c r="AL6" s="127"/>
      <c r="AM6" s="122" t="str">
        <f>Instellingen!B44</f>
        <v xml:space="preserve"> </v>
      </c>
      <c r="AN6" s="123"/>
      <c r="AO6" s="123"/>
      <c r="AP6" s="123"/>
      <c r="AQ6" s="123"/>
      <c r="AR6" s="123"/>
      <c r="AS6" s="123"/>
      <c r="AT6" s="124"/>
      <c r="AU6" s="125" t="str">
        <f>Instellingen!B45</f>
        <v xml:space="preserve"> </v>
      </c>
      <c r="AV6" s="126"/>
      <c r="AW6" s="126"/>
      <c r="AX6" s="126"/>
      <c r="AY6" s="126"/>
      <c r="AZ6" s="126"/>
      <c r="BA6" s="126"/>
      <c r="BB6" s="127"/>
      <c r="BC6" s="154" t="s">
        <v>32</v>
      </c>
      <c r="BD6" s="155"/>
      <c r="BE6" s="111"/>
      <c r="BF6" s="34"/>
      <c r="BG6" s="20"/>
      <c r="BH6" s="106"/>
      <c r="BI6" s="107"/>
    </row>
    <row r="7" spans="1:92" ht="12.75" customHeight="1" x14ac:dyDescent="0.2">
      <c r="A7" s="120"/>
      <c r="B7" s="120"/>
      <c r="C7" s="120"/>
      <c r="D7" s="120"/>
      <c r="E7" s="121"/>
      <c r="F7" s="36" t="s">
        <v>14</v>
      </c>
      <c r="G7" s="114" t="str">
        <f>Instellingen!C40</f>
        <v>11-12 november 2023</v>
      </c>
      <c r="H7" s="115"/>
      <c r="I7" s="115"/>
      <c r="J7" s="115"/>
      <c r="K7" s="115"/>
      <c r="L7" s="115"/>
      <c r="M7" s="115"/>
      <c r="N7" s="116"/>
      <c r="O7" s="128" t="str">
        <f>Instellingen!C41</f>
        <v>16 december 2023</v>
      </c>
      <c r="P7" s="129"/>
      <c r="Q7" s="129"/>
      <c r="R7" s="129"/>
      <c r="S7" s="129"/>
      <c r="T7" s="129"/>
      <c r="U7" s="129"/>
      <c r="V7" s="130"/>
      <c r="W7" s="114" t="str">
        <f>Instellingen!C42</f>
        <v>13 januari 2023</v>
      </c>
      <c r="X7" s="115"/>
      <c r="Y7" s="115"/>
      <c r="Z7" s="115"/>
      <c r="AA7" s="115"/>
      <c r="AB7" s="115"/>
      <c r="AC7" s="115"/>
      <c r="AD7" s="116"/>
      <c r="AE7" s="128" t="str">
        <f>Instellingen!C43</f>
        <v xml:space="preserve"> </v>
      </c>
      <c r="AF7" s="129"/>
      <c r="AG7" s="129"/>
      <c r="AH7" s="129"/>
      <c r="AI7" s="129"/>
      <c r="AJ7" s="129"/>
      <c r="AK7" s="129"/>
      <c r="AL7" s="130"/>
      <c r="AM7" s="114" t="str">
        <f>Instellingen!C44</f>
        <v xml:space="preserve"> </v>
      </c>
      <c r="AN7" s="156"/>
      <c r="AO7" s="156"/>
      <c r="AP7" s="156"/>
      <c r="AQ7" s="156"/>
      <c r="AR7" s="156"/>
      <c r="AS7" s="156"/>
      <c r="AT7" s="157"/>
      <c r="AU7" s="128" t="str">
        <f>Instellingen!C45</f>
        <v xml:space="preserve"> </v>
      </c>
      <c r="AV7" s="158"/>
      <c r="AW7" s="158"/>
      <c r="AX7" s="158"/>
      <c r="AY7" s="158"/>
      <c r="AZ7" s="158"/>
      <c r="BA7" s="158"/>
      <c r="BB7" s="159"/>
      <c r="BC7" s="37" t="s">
        <v>34</v>
      </c>
      <c r="BD7" s="10" t="s">
        <v>35</v>
      </c>
      <c r="BE7" s="5" t="s">
        <v>36</v>
      </c>
      <c r="BF7" s="3"/>
      <c r="BG7" s="3"/>
      <c r="BH7" s="108"/>
      <c r="BI7" s="109"/>
    </row>
    <row r="8" spans="1:92" ht="25.5" customHeight="1" x14ac:dyDescent="0.2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75</v>
      </c>
      <c r="H8" s="90" t="s">
        <v>100</v>
      </c>
      <c r="I8" s="66" t="s">
        <v>77</v>
      </c>
      <c r="J8" s="86" t="s">
        <v>78</v>
      </c>
      <c r="K8" s="83" t="s">
        <v>101</v>
      </c>
      <c r="L8" s="69" t="s">
        <v>80</v>
      </c>
      <c r="M8" s="2" t="s">
        <v>4</v>
      </c>
      <c r="N8" s="2" t="s">
        <v>15</v>
      </c>
      <c r="O8" s="89" t="s">
        <v>75</v>
      </c>
      <c r="P8" s="83" t="s">
        <v>100</v>
      </c>
      <c r="Q8" s="78" t="s">
        <v>77</v>
      </c>
      <c r="R8" s="71" t="s">
        <v>78</v>
      </c>
      <c r="S8" s="83" t="s">
        <v>101</v>
      </c>
      <c r="T8" s="78" t="s">
        <v>80</v>
      </c>
      <c r="U8" s="2" t="s">
        <v>4</v>
      </c>
      <c r="V8" s="2" t="s">
        <v>15</v>
      </c>
      <c r="W8" s="89" t="s">
        <v>75</v>
      </c>
      <c r="X8" s="83" t="s">
        <v>100</v>
      </c>
      <c r="Y8" s="78" t="s">
        <v>77</v>
      </c>
      <c r="Z8" s="71" t="s">
        <v>78</v>
      </c>
      <c r="AA8" s="83" t="s">
        <v>101</v>
      </c>
      <c r="AB8" s="78" t="s">
        <v>80</v>
      </c>
      <c r="AC8" s="2" t="s">
        <v>4</v>
      </c>
      <c r="AD8" s="2" t="s">
        <v>15</v>
      </c>
      <c r="AE8" s="89" t="s">
        <v>75</v>
      </c>
      <c r="AF8" s="83" t="s">
        <v>100</v>
      </c>
      <c r="AG8" s="78" t="s">
        <v>77</v>
      </c>
      <c r="AH8" s="71" t="s">
        <v>78</v>
      </c>
      <c r="AI8" s="83" t="s">
        <v>101</v>
      </c>
      <c r="AJ8" s="78" t="s">
        <v>80</v>
      </c>
      <c r="AK8" s="2" t="s">
        <v>4</v>
      </c>
      <c r="AL8" s="2" t="s">
        <v>15</v>
      </c>
      <c r="AM8" s="89" t="s">
        <v>75</v>
      </c>
      <c r="AN8" s="83" t="s">
        <v>100</v>
      </c>
      <c r="AO8" s="78" t="s">
        <v>77</v>
      </c>
      <c r="AP8" s="71" t="s">
        <v>78</v>
      </c>
      <c r="AQ8" s="83" t="s">
        <v>101</v>
      </c>
      <c r="AR8" s="78" t="s">
        <v>80</v>
      </c>
      <c r="AS8" s="2" t="s">
        <v>4</v>
      </c>
      <c r="AT8" s="2" t="s">
        <v>15</v>
      </c>
      <c r="AU8" s="89" t="s">
        <v>75</v>
      </c>
      <c r="AV8" s="83" t="s">
        <v>100</v>
      </c>
      <c r="AW8" s="78" t="s">
        <v>77</v>
      </c>
      <c r="AX8" s="71" t="s">
        <v>78</v>
      </c>
      <c r="AY8" s="83" t="s">
        <v>101</v>
      </c>
      <c r="AZ8" s="78" t="s">
        <v>80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88</v>
      </c>
      <c r="BL8" s="72" t="s">
        <v>81</v>
      </c>
      <c r="BM8" s="72" t="s">
        <v>89</v>
      </c>
      <c r="BN8" s="72" t="s">
        <v>82</v>
      </c>
      <c r="BO8" s="72" t="s">
        <v>99</v>
      </c>
      <c r="BP8" s="72" t="s">
        <v>90</v>
      </c>
      <c r="BQ8" s="72" t="s">
        <v>83</v>
      </c>
      <c r="BR8" s="72" t="s">
        <v>91</v>
      </c>
      <c r="BS8" s="72" t="s">
        <v>103</v>
      </c>
      <c r="BT8" s="73" t="s">
        <v>98</v>
      </c>
      <c r="BU8" s="72" t="s">
        <v>92</v>
      </c>
      <c r="BV8" s="72" t="s">
        <v>84</v>
      </c>
      <c r="BW8" s="72" t="s">
        <v>93</v>
      </c>
      <c r="BX8" s="72" t="s">
        <v>85</v>
      </c>
      <c r="BY8" s="73" t="s">
        <v>97</v>
      </c>
      <c r="BZ8" s="72" t="s">
        <v>94</v>
      </c>
      <c r="CA8" s="72" t="s">
        <v>86</v>
      </c>
      <c r="CB8" s="72" t="s">
        <v>95</v>
      </c>
      <c r="CC8" s="73" t="s">
        <v>87</v>
      </c>
      <c r="CD8" s="73" t="s">
        <v>96</v>
      </c>
      <c r="CE8" s="72" t="s">
        <v>108</v>
      </c>
      <c r="CF8" s="72" t="s">
        <v>109</v>
      </c>
      <c r="CG8" s="72" t="s">
        <v>110</v>
      </c>
      <c r="CH8" s="72" t="s">
        <v>111</v>
      </c>
      <c r="CI8" s="73" t="s">
        <v>118</v>
      </c>
      <c r="CJ8" s="72" t="s">
        <v>113</v>
      </c>
      <c r="CK8" s="72" t="s">
        <v>114</v>
      </c>
      <c r="CL8" s="72" t="s">
        <v>115</v>
      </c>
      <c r="CM8" s="73" t="s">
        <v>116</v>
      </c>
      <c r="CN8" s="73" t="s">
        <v>117</v>
      </c>
    </row>
    <row r="9" spans="1:92" x14ac:dyDescent="0.2">
      <c r="B9" s="1" t="s">
        <v>182</v>
      </c>
      <c r="C9" s="1" t="s">
        <v>229</v>
      </c>
      <c r="D9" s="1" t="s">
        <v>183</v>
      </c>
      <c r="E9" s="96" t="s">
        <v>230</v>
      </c>
      <c r="F9" s="1" t="s">
        <v>146</v>
      </c>
      <c r="G9" s="62">
        <v>0</v>
      </c>
      <c r="H9" s="80">
        <v>66.02</v>
      </c>
      <c r="J9" s="87">
        <v>0</v>
      </c>
      <c r="K9" s="81">
        <v>26.7</v>
      </c>
      <c r="M9" s="62">
        <v>1</v>
      </c>
      <c r="N9" s="62">
        <v>1</v>
      </c>
      <c r="BC9">
        <f t="shared" ref="BC9:BC17" si="0">N9+V9+AD9+AL9+AT9+BB9</f>
        <v>1</v>
      </c>
      <c r="BE9" s="24">
        <f t="shared" ref="BE9:BE17" si="1">BC9-BD9</f>
        <v>1</v>
      </c>
      <c r="BK9">
        <f t="shared" ref="BK9:BK17" si="2">IF(G9&gt;99,199,G9)</f>
        <v>0</v>
      </c>
      <c r="BL9">
        <f t="shared" ref="BL9:BL17" si="3">IF(H9&gt;99,0,H9)</f>
        <v>66.02</v>
      </c>
      <c r="BM9">
        <f t="shared" ref="BM9:BM17" si="4">IF(J9&gt;99,199,J9)</f>
        <v>0</v>
      </c>
      <c r="BN9">
        <f t="shared" ref="BN9:BN17" si="5">IF(K9&gt;99,0,K9)</f>
        <v>26.7</v>
      </c>
      <c r="BO9">
        <f t="shared" ref="BO9:BO17" si="6">BK9+BM9</f>
        <v>0</v>
      </c>
      <c r="BP9">
        <f t="shared" ref="BP9:BP17" si="7">IF(O9&gt;99,199,O9)</f>
        <v>0</v>
      </c>
      <c r="BQ9">
        <f t="shared" ref="BQ9:BQ17" si="8">IF(P9&gt;99,0,P9)</f>
        <v>0</v>
      </c>
      <c r="BR9">
        <f t="shared" ref="BR9:BR17" si="9">IF(R9&gt;99,199,R9)</f>
        <v>0</v>
      </c>
      <c r="BS9">
        <f t="shared" ref="BS9:BS17" si="10">IF(S9&gt;99,0,S9)</f>
        <v>0</v>
      </c>
      <c r="BT9">
        <f t="shared" ref="BT9:BT17" si="11">BP9+BR9</f>
        <v>0</v>
      </c>
      <c r="BU9">
        <f t="shared" ref="BU9:BU17" si="12">IF(W9&gt;99,199,W9)</f>
        <v>0</v>
      </c>
      <c r="BV9">
        <f t="shared" ref="BV9:BV17" si="13">IF(X9&gt;99,0,X9)</f>
        <v>0</v>
      </c>
      <c r="BW9">
        <f t="shared" ref="BW9:BW17" si="14">IF(Z9&gt;99,199,Z9)</f>
        <v>0</v>
      </c>
      <c r="BX9">
        <f t="shared" ref="BX9:BX17" si="15">IF(AA9&gt;99,0,AA9)</f>
        <v>0</v>
      </c>
      <c r="BY9">
        <f t="shared" ref="BY9:BY17" si="16">BU9+BW9</f>
        <v>0</v>
      </c>
      <c r="BZ9">
        <f t="shared" ref="BZ9:BZ17" si="17">IF(AE9&gt;99,199,AE9)</f>
        <v>0</v>
      </c>
      <c r="CA9">
        <f t="shared" ref="CA9:CA17" si="18">IF(AF9&gt;99,0,AF9)</f>
        <v>0</v>
      </c>
      <c r="CB9">
        <f t="shared" ref="CB9:CB17" si="19">IF(AH9&gt;99,199,AH9)</f>
        <v>0</v>
      </c>
      <c r="CC9">
        <f t="shared" ref="CC9:CC17" si="20">IF(AI9&gt;99,0,AI9)</f>
        <v>0</v>
      </c>
      <c r="CD9">
        <f t="shared" ref="CD9:CD17" si="21">BZ9+CB9</f>
        <v>0</v>
      </c>
      <c r="CE9">
        <f t="shared" ref="CE9:CE17" si="22">IF(AM9&gt;99,199,AM9)</f>
        <v>0</v>
      </c>
      <c r="CF9">
        <f t="shared" ref="CF9:CF17" si="23">IF(AN9&gt;99,0,AN9)</f>
        <v>0</v>
      </c>
      <c r="CG9">
        <f t="shared" ref="CG9:CG17" si="24">IF(AP9&gt;99,199,AP9)</f>
        <v>0</v>
      </c>
      <c r="CH9">
        <f t="shared" ref="CH9:CH17" si="25">IF(AQ9&gt;99,0,AQ9)</f>
        <v>0</v>
      </c>
      <c r="CI9">
        <f t="shared" ref="CI9:CI17" si="26">CE9+CG9</f>
        <v>0</v>
      </c>
      <c r="CJ9">
        <f t="shared" ref="CJ9:CJ17" si="27">IF(AU9&gt;99,199,AU9)</f>
        <v>0</v>
      </c>
      <c r="CK9">
        <f t="shared" ref="CK9:CK17" si="28">IF(AV9&gt;99,0,AV9)</f>
        <v>0</v>
      </c>
      <c r="CL9">
        <f t="shared" ref="CL9:CL17" si="29">IF(AX9&gt;99,199,AX9)</f>
        <v>0</v>
      </c>
      <c r="CM9">
        <f t="shared" ref="CM9:CM17" si="30">IF(AY9&gt;99,0,AY9)</f>
        <v>0</v>
      </c>
      <c r="CN9">
        <f t="shared" ref="CN9:CN17" si="31">CJ9+CL9</f>
        <v>0</v>
      </c>
    </row>
    <row r="10" spans="1:92" x14ac:dyDescent="0.2">
      <c r="B10" s="1" t="s">
        <v>184</v>
      </c>
      <c r="C10" s="1" t="s">
        <v>231</v>
      </c>
      <c r="D10" s="1" t="s">
        <v>185</v>
      </c>
      <c r="E10" s="96" t="s">
        <v>230</v>
      </c>
      <c r="F10" s="1" t="s">
        <v>164</v>
      </c>
      <c r="G10" s="62">
        <v>0</v>
      </c>
      <c r="H10" s="80">
        <v>68.61</v>
      </c>
      <c r="J10" s="87">
        <v>0</v>
      </c>
      <c r="K10" s="81">
        <v>37.28</v>
      </c>
      <c r="M10" s="62">
        <v>2</v>
      </c>
      <c r="N10" s="62">
        <v>2</v>
      </c>
      <c r="BC10">
        <f t="shared" si="0"/>
        <v>2</v>
      </c>
      <c r="BE10" s="24">
        <f t="shared" si="1"/>
        <v>2</v>
      </c>
      <c r="BK10">
        <f t="shared" si="2"/>
        <v>0</v>
      </c>
      <c r="BL10">
        <f t="shared" si="3"/>
        <v>68.61</v>
      </c>
      <c r="BM10">
        <f t="shared" si="4"/>
        <v>0</v>
      </c>
      <c r="BN10">
        <f t="shared" si="5"/>
        <v>37.28</v>
      </c>
      <c r="BO10">
        <f t="shared" si="6"/>
        <v>0</v>
      </c>
      <c r="BP10">
        <f t="shared" si="7"/>
        <v>0</v>
      </c>
      <c r="BQ10">
        <f t="shared" si="8"/>
        <v>0</v>
      </c>
      <c r="BR10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>
        <f t="shared" si="14"/>
        <v>0</v>
      </c>
      <c r="BX10">
        <f t="shared" si="15"/>
        <v>0</v>
      </c>
      <c r="BY10">
        <f t="shared" si="16"/>
        <v>0</v>
      </c>
      <c r="BZ10">
        <f t="shared" si="17"/>
        <v>0</v>
      </c>
      <c r="CA10">
        <f t="shared" si="18"/>
        <v>0</v>
      </c>
      <c r="CB10">
        <f t="shared" si="19"/>
        <v>0</v>
      </c>
      <c r="CC10">
        <f t="shared" si="20"/>
        <v>0</v>
      </c>
      <c r="CD10">
        <f t="shared" si="21"/>
        <v>0</v>
      </c>
      <c r="CE10">
        <f t="shared" si="22"/>
        <v>0</v>
      </c>
      <c r="CF10">
        <f t="shared" si="23"/>
        <v>0</v>
      </c>
      <c r="CG10">
        <f t="shared" si="24"/>
        <v>0</v>
      </c>
      <c r="CH10">
        <f t="shared" si="25"/>
        <v>0</v>
      </c>
      <c r="CI10">
        <f t="shared" si="26"/>
        <v>0</v>
      </c>
      <c r="CJ10">
        <f t="shared" si="27"/>
        <v>0</v>
      </c>
      <c r="CK10">
        <f t="shared" si="28"/>
        <v>0</v>
      </c>
      <c r="CL10">
        <f t="shared" si="29"/>
        <v>0</v>
      </c>
      <c r="CM10">
        <f t="shared" si="30"/>
        <v>0</v>
      </c>
      <c r="CN10">
        <f t="shared" si="31"/>
        <v>0</v>
      </c>
    </row>
    <row r="11" spans="1:92" x14ac:dyDescent="0.2">
      <c r="B11" s="1" t="s">
        <v>186</v>
      </c>
      <c r="C11" s="1" t="s">
        <v>232</v>
      </c>
      <c r="D11" s="1" t="s">
        <v>187</v>
      </c>
      <c r="E11" s="96" t="s">
        <v>230</v>
      </c>
      <c r="F11" s="1" t="s">
        <v>143</v>
      </c>
      <c r="G11" s="62">
        <v>0</v>
      </c>
      <c r="H11" s="80">
        <v>72.14</v>
      </c>
      <c r="J11" s="87">
        <v>0</v>
      </c>
      <c r="K11" s="81">
        <v>38.17</v>
      </c>
      <c r="M11" s="62">
        <v>3</v>
      </c>
      <c r="N11" s="62">
        <v>3</v>
      </c>
      <c r="BC11">
        <f t="shared" si="0"/>
        <v>3</v>
      </c>
      <c r="BE11" s="24">
        <f t="shared" si="1"/>
        <v>3</v>
      </c>
      <c r="BK11">
        <f t="shared" si="2"/>
        <v>0</v>
      </c>
      <c r="BL11">
        <f t="shared" si="3"/>
        <v>72.14</v>
      </c>
      <c r="BM11">
        <f t="shared" si="4"/>
        <v>0</v>
      </c>
      <c r="BN11">
        <f t="shared" si="5"/>
        <v>38.17</v>
      </c>
      <c r="BO11">
        <f t="shared" si="6"/>
        <v>0</v>
      </c>
      <c r="BP11">
        <f t="shared" si="7"/>
        <v>0</v>
      </c>
      <c r="BQ11">
        <f t="shared" si="8"/>
        <v>0</v>
      </c>
      <c r="BR1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>
        <f t="shared" si="14"/>
        <v>0</v>
      </c>
      <c r="BX11">
        <f t="shared" si="15"/>
        <v>0</v>
      </c>
      <c r="BY11">
        <f t="shared" si="16"/>
        <v>0</v>
      </c>
      <c r="BZ11">
        <f t="shared" si="17"/>
        <v>0</v>
      </c>
      <c r="CA11">
        <f t="shared" si="18"/>
        <v>0</v>
      </c>
      <c r="CB11">
        <f t="shared" si="19"/>
        <v>0</v>
      </c>
      <c r="CC11">
        <f t="shared" si="20"/>
        <v>0</v>
      </c>
      <c r="CD11">
        <f t="shared" si="21"/>
        <v>0</v>
      </c>
      <c r="CE11">
        <f t="shared" si="22"/>
        <v>0</v>
      </c>
      <c r="CF11">
        <f t="shared" si="23"/>
        <v>0</v>
      </c>
      <c r="CG11">
        <f t="shared" si="24"/>
        <v>0</v>
      </c>
      <c r="CH11">
        <f t="shared" si="25"/>
        <v>0</v>
      </c>
      <c r="CI11">
        <f t="shared" si="26"/>
        <v>0</v>
      </c>
      <c r="CJ11">
        <f t="shared" si="27"/>
        <v>0</v>
      </c>
      <c r="CK11">
        <f t="shared" si="28"/>
        <v>0</v>
      </c>
      <c r="CL11">
        <f t="shared" si="29"/>
        <v>0</v>
      </c>
      <c r="CM11">
        <f t="shared" si="30"/>
        <v>0</v>
      </c>
      <c r="CN11">
        <f t="shared" si="31"/>
        <v>0</v>
      </c>
    </row>
    <row r="12" spans="1:92" x14ac:dyDescent="0.2">
      <c r="B12" s="1" t="s">
        <v>188</v>
      </c>
      <c r="C12" s="1" t="s">
        <v>231</v>
      </c>
      <c r="D12" s="1" t="s">
        <v>189</v>
      </c>
      <c r="E12" s="96" t="s">
        <v>230</v>
      </c>
      <c r="F12" s="1" t="s">
        <v>164</v>
      </c>
      <c r="G12" s="62">
        <v>0</v>
      </c>
      <c r="H12" s="80">
        <v>73.900000000000006</v>
      </c>
      <c r="J12" s="87">
        <v>0</v>
      </c>
      <c r="K12" s="81">
        <v>38.299999999999997</v>
      </c>
      <c r="M12" s="62">
        <v>4</v>
      </c>
      <c r="N12" s="62">
        <v>4</v>
      </c>
      <c r="BC12">
        <f t="shared" si="0"/>
        <v>4</v>
      </c>
      <c r="BE12" s="24">
        <f t="shared" si="1"/>
        <v>4</v>
      </c>
      <c r="BK12">
        <f t="shared" si="2"/>
        <v>0</v>
      </c>
      <c r="BL12">
        <f t="shared" si="3"/>
        <v>73.900000000000006</v>
      </c>
      <c r="BM12">
        <f t="shared" si="4"/>
        <v>0</v>
      </c>
      <c r="BN12">
        <f t="shared" si="5"/>
        <v>38.299999999999997</v>
      </c>
      <c r="BO12">
        <f t="shared" si="6"/>
        <v>0</v>
      </c>
      <c r="BP12">
        <f t="shared" si="7"/>
        <v>0</v>
      </c>
      <c r="BQ12">
        <f t="shared" si="8"/>
        <v>0</v>
      </c>
      <c r="BR12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>
        <f t="shared" si="14"/>
        <v>0</v>
      </c>
      <c r="BX12">
        <f t="shared" si="15"/>
        <v>0</v>
      </c>
      <c r="BY12">
        <f t="shared" si="16"/>
        <v>0</v>
      </c>
      <c r="BZ12">
        <f t="shared" si="17"/>
        <v>0</v>
      </c>
      <c r="CA12">
        <f t="shared" si="18"/>
        <v>0</v>
      </c>
      <c r="CB12">
        <f t="shared" si="19"/>
        <v>0</v>
      </c>
      <c r="CC12">
        <f t="shared" si="20"/>
        <v>0</v>
      </c>
      <c r="CD12">
        <f t="shared" si="21"/>
        <v>0</v>
      </c>
      <c r="CE12">
        <f t="shared" si="22"/>
        <v>0</v>
      </c>
      <c r="CF12">
        <f t="shared" si="23"/>
        <v>0</v>
      </c>
      <c r="CG12">
        <f t="shared" si="24"/>
        <v>0</v>
      </c>
      <c r="CH12">
        <f t="shared" si="25"/>
        <v>0</v>
      </c>
      <c r="CI12">
        <f t="shared" si="26"/>
        <v>0</v>
      </c>
      <c r="CJ12">
        <f t="shared" si="27"/>
        <v>0</v>
      </c>
      <c r="CK12">
        <f t="shared" si="28"/>
        <v>0</v>
      </c>
      <c r="CL12">
        <f t="shared" si="29"/>
        <v>0</v>
      </c>
      <c r="CM12">
        <f t="shared" si="30"/>
        <v>0</v>
      </c>
      <c r="CN12">
        <f t="shared" si="31"/>
        <v>0</v>
      </c>
    </row>
    <row r="13" spans="1:92" x14ac:dyDescent="0.2">
      <c r="B13" s="1" t="s">
        <v>190</v>
      </c>
      <c r="C13" s="1" t="s">
        <v>233</v>
      </c>
      <c r="D13" s="1" t="s">
        <v>191</v>
      </c>
      <c r="E13" s="96" t="s">
        <v>230</v>
      </c>
      <c r="F13" s="1" t="s">
        <v>152</v>
      </c>
      <c r="G13" s="62">
        <v>0</v>
      </c>
      <c r="H13" s="80">
        <v>74.180000000000007</v>
      </c>
      <c r="J13" s="87">
        <v>0</v>
      </c>
      <c r="K13" s="81">
        <v>38.35</v>
      </c>
      <c r="M13" s="62">
        <v>5</v>
      </c>
      <c r="N13" s="62">
        <v>5</v>
      </c>
      <c r="BC13">
        <f t="shared" si="0"/>
        <v>5</v>
      </c>
      <c r="BE13" s="24">
        <f t="shared" si="1"/>
        <v>5</v>
      </c>
      <c r="BK13">
        <f t="shared" si="2"/>
        <v>0</v>
      </c>
      <c r="BL13">
        <f t="shared" si="3"/>
        <v>74.180000000000007</v>
      </c>
      <c r="BM13">
        <f t="shared" si="4"/>
        <v>0</v>
      </c>
      <c r="BN13">
        <f t="shared" si="5"/>
        <v>38.35</v>
      </c>
      <c r="BO13">
        <f t="shared" si="6"/>
        <v>0</v>
      </c>
      <c r="BP13">
        <f t="shared" si="7"/>
        <v>0</v>
      </c>
      <c r="BQ13">
        <f t="shared" si="8"/>
        <v>0</v>
      </c>
      <c r="BR13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>
        <f t="shared" si="14"/>
        <v>0</v>
      </c>
      <c r="BX13">
        <f t="shared" si="15"/>
        <v>0</v>
      </c>
      <c r="BY13">
        <f t="shared" si="16"/>
        <v>0</v>
      </c>
      <c r="BZ13">
        <f t="shared" si="17"/>
        <v>0</v>
      </c>
      <c r="CA13">
        <f t="shared" si="18"/>
        <v>0</v>
      </c>
      <c r="CB13">
        <f t="shared" si="19"/>
        <v>0</v>
      </c>
      <c r="CC13">
        <f t="shared" si="20"/>
        <v>0</v>
      </c>
      <c r="CD13">
        <f t="shared" si="21"/>
        <v>0</v>
      </c>
      <c r="CE13">
        <f t="shared" si="22"/>
        <v>0</v>
      </c>
      <c r="CF13">
        <f t="shared" si="23"/>
        <v>0</v>
      </c>
      <c r="CG13">
        <f t="shared" si="24"/>
        <v>0</v>
      </c>
      <c r="CH13">
        <f t="shared" si="25"/>
        <v>0</v>
      </c>
      <c r="CI13">
        <f t="shared" si="26"/>
        <v>0</v>
      </c>
      <c r="CJ13">
        <f t="shared" si="27"/>
        <v>0</v>
      </c>
      <c r="CK13">
        <f t="shared" si="28"/>
        <v>0</v>
      </c>
      <c r="CL13">
        <f t="shared" si="29"/>
        <v>0</v>
      </c>
      <c r="CM13">
        <f t="shared" si="30"/>
        <v>0</v>
      </c>
      <c r="CN13">
        <f t="shared" si="31"/>
        <v>0</v>
      </c>
    </row>
    <row r="14" spans="1:92" x14ac:dyDescent="0.2">
      <c r="B14" s="1" t="s">
        <v>192</v>
      </c>
      <c r="C14" s="1" t="s">
        <v>213</v>
      </c>
      <c r="D14" s="1" t="s">
        <v>193</v>
      </c>
      <c r="E14" s="96" t="s">
        <v>230</v>
      </c>
      <c r="F14" s="1" t="s">
        <v>143</v>
      </c>
      <c r="G14" s="62">
        <v>4</v>
      </c>
      <c r="H14" s="80">
        <v>65.58</v>
      </c>
      <c r="M14" s="62">
        <v>6</v>
      </c>
      <c r="N14" s="62">
        <v>6</v>
      </c>
      <c r="BC14">
        <f t="shared" si="0"/>
        <v>6</v>
      </c>
      <c r="BE14" s="24">
        <f t="shared" si="1"/>
        <v>6</v>
      </c>
      <c r="BK14">
        <f t="shared" si="2"/>
        <v>4</v>
      </c>
      <c r="BL14">
        <f t="shared" si="3"/>
        <v>65.58</v>
      </c>
      <c r="BM14">
        <f t="shared" si="4"/>
        <v>0</v>
      </c>
      <c r="BN14">
        <f t="shared" si="5"/>
        <v>0</v>
      </c>
      <c r="BO14">
        <f t="shared" si="6"/>
        <v>4</v>
      </c>
      <c r="BP14">
        <f t="shared" si="7"/>
        <v>0</v>
      </c>
      <c r="BQ14">
        <f t="shared" si="8"/>
        <v>0</v>
      </c>
      <c r="BR14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>
        <f t="shared" si="14"/>
        <v>0</v>
      </c>
      <c r="BX14">
        <f t="shared" si="15"/>
        <v>0</v>
      </c>
      <c r="BY14">
        <f t="shared" si="16"/>
        <v>0</v>
      </c>
      <c r="BZ14">
        <f t="shared" si="17"/>
        <v>0</v>
      </c>
      <c r="CA14">
        <f t="shared" si="18"/>
        <v>0</v>
      </c>
      <c r="CB14">
        <f t="shared" si="19"/>
        <v>0</v>
      </c>
      <c r="CC14">
        <f t="shared" si="20"/>
        <v>0</v>
      </c>
      <c r="CD14">
        <f t="shared" si="21"/>
        <v>0</v>
      </c>
      <c r="CE14">
        <f t="shared" si="22"/>
        <v>0</v>
      </c>
      <c r="CF14">
        <f t="shared" si="23"/>
        <v>0</v>
      </c>
      <c r="CG14">
        <f t="shared" si="24"/>
        <v>0</v>
      </c>
      <c r="CH14">
        <f t="shared" si="25"/>
        <v>0</v>
      </c>
      <c r="CI14">
        <f t="shared" si="26"/>
        <v>0</v>
      </c>
      <c r="CJ14">
        <f t="shared" si="27"/>
        <v>0</v>
      </c>
      <c r="CK14">
        <f t="shared" si="28"/>
        <v>0</v>
      </c>
      <c r="CL14">
        <f t="shared" si="29"/>
        <v>0</v>
      </c>
      <c r="CM14">
        <f t="shared" si="30"/>
        <v>0</v>
      </c>
      <c r="CN14">
        <f t="shared" si="31"/>
        <v>0</v>
      </c>
    </row>
    <row r="15" spans="1:92" x14ac:dyDescent="0.2">
      <c r="B15" s="1" t="s">
        <v>194</v>
      </c>
      <c r="C15" s="1" t="s">
        <v>234</v>
      </c>
      <c r="D15" s="1" t="s">
        <v>195</v>
      </c>
      <c r="E15" s="96" t="s">
        <v>230</v>
      </c>
      <c r="F15" s="1" t="s">
        <v>155</v>
      </c>
      <c r="G15" s="62">
        <v>4</v>
      </c>
      <c r="H15" s="80">
        <v>77.12</v>
      </c>
      <c r="M15" s="62">
        <v>7</v>
      </c>
      <c r="N15" s="62">
        <v>7</v>
      </c>
      <c r="BC15">
        <f t="shared" si="0"/>
        <v>7</v>
      </c>
      <c r="BE15" s="24">
        <f t="shared" si="1"/>
        <v>7</v>
      </c>
      <c r="BK15">
        <f t="shared" si="2"/>
        <v>4</v>
      </c>
      <c r="BL15">
        <f t="shared" si="3"/>
        <v>77.12</v>
      </c>
      <c r="BM15">
        <f t="shared" si="4"/>
        <v>0</v>
      </c>
      <c r="BN15">
        <f t="shared" si="5"/>
        <v>0</v>
      </c>
      <c r="BO15">
        <f t="shared" si="6"/>
        <v>4</v>
      </c>
      <c r="BP15">
        <f t="shared" si="7"/>
        <v>0</v>
      </c>
      <c r="BQ15">
        <f t="shared" si="8"/>
        <v>0</v>
      </c>
      <c r="BR15">
        <f t="shared" si="9"/>
        <v>0</v>
      </c>
      <c r="BS15">
        <f t="shared" si="10"/>
        <v>0</v>
      </c>
      <c r="BT15">
        <f t="shared" si="11"/>
        <v>0</v>
      </c>
      <c r="BU15">
        <f t="shared" si="12"/>
        <v>0</v>
      </c>
      <c r="BV15">
        <f t="shared" si="13"/>
        <v>0</v>
      </c>
      <c r="BW15">
        <f t="shared" si="14"/>
        <v>0</v>
      </c>
      <c r="BX15">
        <f t="shared" si="15"/>
        <v>0</v>
      </c>
      <c r="BY15">
        <f t="shared" si="16"/>
        <v>0</v>
      </c>
      <c r="BZ15">
        <f t="shared" si="17"/>
        <v>0</v>
      </c>
      <c r="CA15">
        <f t="shared" si="18"/>
        <v>0</v>
      </c>
      <c r="CB15">
        <f t="shared" si="19"/>
        <v>0</v>
      </c>
      <c r="CC15">
        <f t="shared" si="20"/>
        <v>0</v>
      </c>
      <c r="CD15">
        <f t="shared" si="21"/>
        <v>0</v>
      </c>
      <c r="CE15">
        <f t="shared" si="22"/>
        <v>0</v>
      </c>
      <c r="CF15">
        <f t="shared" si="23"/>
        <v>0</v>
      </c>
      <c r="CG15">
        <f t="shared" si="24"/>
        <v>0</v>
      </c>
      <c r="CH15">
        <f t="shared" si="25"/>
        <v>0</v>
      </c>
      <c r="CI15">
        <f t="shared" si="26"/>
        <v>0</v>
      </c>
      <c r="CJ15">
        <f t="shared" si="27"/>
        <v>0</v>
      </c>
      <c r="CK15">
        <f t="shared" si="28"/>
        <v>0</v>
      </c>
      <c r="CL15">
        <f t="shared" si="29"/>
        <v>0</v>
      </c>
      <c r="CM15">
        <f t="shared" si="30"/>
        <v>0</v>
      </c>
      <c r="CN15">
        <f t="shared" si="31"/>
        <v>0</v>
      </c>
    </row>
    <row r="16" spans="1:92" x14ac:dyDescent="0.2">
      <c r="B16" s="1" t="s">
        <v>196</v>
      </c>
      <c r="C16" s="1" t="s">
        <v>224</v>
      </c>
      <c r="D16" s="1" t="s">
        <v>197</v>
      </c>
      <c r="E16" s="96" t="s">
        <v>230</v>
      </c>
      <c r="F16" s="1" t="s">
        <v>143</v>
      </c>
      <c r="G16" s="62">
        <v>8</v>
      </c>
      <c r="H16" s="80">
        <v>69.36</v>
      </c>
      <c r="M16" s="62">
        <v>8</v>
      </c>
      <c r="N16" s="62">
        <v>8</v>
      </c>
      <c r="BC16">
        <f t="shared" si="0"/>
        <v>8</v>
      </c>
      <c r="BE16" s="24">
        <f t="shared" si="1"/>
        <v>8</v>
      </c>
      <c r="BK16">
        <f t="shared" si="2"/>
        <v>8</v>
      </c>
      <c r="BL16">
        <f t="shared" si="3"/>
        <v>69.36</v>
      </c>
      <c r="BM16">
        <f t="shared" si="4"/>
        <v>0</v>
      </c>
      <c r="BN16">
        <f t="shared" si="5"/>
        <v>0</v>
      </c>
      <c r="BO16">
        <f t="shared" si="6"/>
        <v>8</v>
      </c>
      <c r="BP16">
        <f t="shared" si="7"/>
        <v>0</v>
      </c>
      <c r="BQ16">
        <f t="shared" si="8"/>
        <v>0</v>
      </c>
      <c r="BR16">
        <f t="shared" si="9"/>
        <v>0</v>
      </c>
      <c r="BS16">
        <f t="shared" si="10"/>
        <v>0</v>
      </c>
      <c r="BT16">
        <f t="shared" si="11"/>
        <v>0</v>
      </c>
      <c r="BU16">
        <f t="shared" si="12"/>
        <v>0</v>
      </c>
      <c r="BV16">
        <f t="shared" si="13"/>
        <v>0</v>
      </c>
      <c r="BW16">
        <f t="shared" si="14"/>
        <v>0</v>
      </c>
      <c r="BX16">
        <f t="shared" si="15"/>
        <v>0</v>
      </c>
      <c r="BY16">
        <f t="shared" si="16"/>
        <v>0</v>
      </c>
      <c r="BZ16">
        <f t="shared" si="17"/>
        <v>0</v>
      </c>
      <c r="CA16">
        <f t="shared" si="18"/>
        <v>0</v>
      </c>
      <c r="CB16">
        <f t="shared" si="19"/>
        <v>0</v>
      </c>
      <c r="CC16">
        <f t="shared" si="20"/>
        <v>0</v>
      </c>
      <c r="CD16">
        <f t="shared" si="21"/>
        <v>0</v>
      </c>
      <c r="CE16">
        <f t="shared" si="22"/>
        <v>0</v>
      </c>
      <c r="CF16">
        <f t="shared" si="23"/>
        <v>0</v>
      </c>
      <c r="CG16">
        <f t="shared" si="24"/>
        <v>0</v>
      </c>
      <c r="CH16">
        <f t="shared" si="25"/>
        <v>0</v>
      </c>
      <c r="CI16">
        <f t="shared" si="26"/>
        <v>0</v>
      </c>
      <c r="CJ16">
        <f t="shared" si="27"/>
        <v>0</v>
      </c>
      <c r="CK16">
        <f t="shared" si="28"/>
        <v>0</v>
      </c>
      <c r="CL16">
        <f t="shared" si="29"/>
        <v>0</v>
      </c>
      <c r="CM16">
        <f t="shared" si="30"/>
        <v>0</v>
      </c>
      <c r="CN16">
        <f t="shared" si="31"/>
        <v>0</v>
      </c>
    </row>
    <row r="17" spans="2:92" x14ac:dyDescent="0.2">
      <c r="B17" s="1" t="s">
        <v>198</v>
      </c>
      <c r="C17" s="1" t="s">
        <v>235</v>
      </c>
      <c r="D17" s="1" t="s">
        <v>199</v>
      </c>
      <c r="E17" s="96" t="s">
        <v>230</v>
      </c>
      <c r="F17" s="1" t="s">
        <v>143</v>
      </c>
      <c r="G17" s="62">
        <v>20</v>
      </c>
      <c r="H17" s="80">
        <v>0</v>
      </c>
      <c r="M17" s="62">
        <v>9</v>
      </c>
      <c r="N17" s="62">
        <v>9</v>
      </c>
      <c r="BC17">
        <f t="shared" si="0"/>
        <v>9</v>
      </c>
      <c r="BE17" s="24">
        <f t="shared" si="1"/>
        <v>9</v>
      </c>
      <c r="BK17">
        <f t="shared" si="2"/>
        <v>20</v>
      </c>
      <c r="BL17">
        <f t="shared" si="3"/>
        <v>0</v>
      </c>
      <c r="BM17">
        <f t="shared" si="4"/>
        <v>0</v>
      </c>
      <c r="BN17">
        <f t="shared" si="5"/>
        <v>0</v>
      </c>
      <c r="BO17">
        <f t="shared" si="6"/>
        <v>20</v>
      </c>
      <c r="BP17">
        <f t="shared" si="7"/>
        <v>0</v>
      </c>
      <c r="BQ17">
        <f t="shared" si="8"/>
        <v>0</v>
      </c>
      <c r="BR17">
        <f t="shared" si="9"/>
        <v>0</v>
      </c>
      <c r="BS17">
        <f t="shared" si="10"/>
        <v>0</v>
      </c>
      <c r="BT17">
        <f t="shared" si="11"/>
        <v>0</v>
      </c>
      <c r="BU17">
        <f t="shared" si="12"/>
        <v>0</v>
      </c>
      <c r="BV17">
        <f t="shared" si="13"/>
        <v>0</v>
      </c>
      <c r="BW17">
        <f t="shared" si="14"/>
        <v>0</v>
      </c>
      <c r="BX17">
        <f t="shared" si="15"/>
        <v>0</v>
      </c>
      <c r="BY17">
        <f t="shared" si="16"/>
        <v>0</v>
      </c>
      <c r="BZ17">
        <f t="shared" si="17"/>
        <v>0</v>
      </c>
      <c r="CA17">
        <f t="shared" si="18"/>
        <v>0</v>
      </c>
      <c r="CB17">
        <f t="shared" si="19"/>
        <v>0</v>
      </c>
      <c r="CC17">
        <f t="shared" si="20"/>
        <v>0</v>
      </c>
      <c r="CD17">
        <f t="shared" si="21"/>
        <v>0</v>
      </c>
      <c r="CE17">
        <f t="shared" si="22"/>
        <v>0</v>
      </c>
      <c r="CF17">
        <f t="shared" si="23"/>
        <v>0</v>
      </c>
      <c r="CG17">
        <f t="shared" si="24"/>
        <v>0</v>
      </c>
      <c r="CH17">
        <f t="shared" si="25"/>
        <v>0</v>
      </c>
      <c r="CI17">
        <f t="shared" si="26"/>
        <v>0</v>
      </c>
      <c r="CJ17">
        <f t="shared" si="27"/>
        <v>0</v>
      </c>
      <c r="CK17">
        <f t="shared" si="28"/>
        <v>0</v>
      </c>
      <c r="CL17">
        <f t="shared" si="29"/>
        <v>0</v>
      </c>
      <c r="CM17">
        <f t="shared" si="30"/>
        <v>0</v>
      </c>
      <c r="CN17">
        <f t="shared" si="31"/>
        <v>0</v>
      </c>
    </row>
  </sheetData>
  <sheetProtection sheet="1" objects="1" scenarios="1"/>
  <sortState xmlns:xlrd2="http://schemas.microsoft.com/office/spreadsheetml/2017/richdata2" ref="A9:CN17">
    <sortCondition ref="N9"/>
  </sortState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operator="lessThan" allowBlank="1" showInputMessage="1" showErrorMessage="1" sqref="O1:O2 AE1:AE2 AU1:AU2 AU9:AU65526 AE9:AE65526 O9:O65526" xr:uid="{00000000-0002-0000-0200-000000000000}"/>
    <dataValidation type="decimal" allowBlank="1" showInputMessage="1" showErrorMessage="1" sqref="L1:L2 I1:I2 T1:T2 Q1:Q2 AG1:AG2 AB1:AB2 Y1:Y2 AJ1:AJ2 AR1:AR2 AO1:AO2 AW1:AW2 AZ1:AZ2 AZ9:AZ65526 AW9:AW65526 AR9:AR65526 AO9:AO65526 AJ9:AJ65526 Q9:Q65526 AG9:AG65526 AB9:AB65526 I9:I65526 T9:T65526 Y9:Y65526 L9:L65526" xr:uid="{00000000-0002-0000-02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26 AY9:AY65526 AN9:AN65526 AQ9:AQ65526 AF9:AF65526 K9:K65526 S9:S65526 P9:P65526 X9:X65526 AA9:AA65526 H9:H65526 AI9:AI65526" xr:uid="{00000000-0002-0000-0200-000002000000}">
      <formula1>0</formula1>
      <formula2>999</formula2>
    </dataValidation>
    <dataValidation type="list" allowBlank="1" showInputMessage="1" showErrorMessage="1" sqref="BH1:BH2 BH9:BH65526" xr:uid="{00000000-0002-0000-0200-000003000000}">
      <formula1>"ja,nee"</formula1>
    </dataValidation>
    <dataValidation type="whole" operator="lessThan" allowBlank="1" showInputMessage="1" showErrorMessage="1" sqref="BG6" xr:uid="{00000000-0002-0000-0200-000004000000}">
      <formula1>340</formula1>
    </dataValidation>
    <dataValidation type="whole" operator="lessThan" allowBlank="1" showInputMessage="1" showErrorMessage="1" sqref="BG5" xr:uid="{00000000-0002-0000-0200-000005000000}">
      <formula1>9</formula1>
    </dataValidation>
    <dataValidation type="whole" allowBlank="1" showInputMessage="1" showErrorMessage="1" sqref="BG4" xr:uid="{00000000-0002-0000-0200-000006000000}">
      <formula1>1</formula1>
      <formula2>2</formula2>
    </dataValidation>
    <dataValidation type="whole" allowBlank="1" showInputMessage="1" showErrorMessage="1" sqref="BG3" xr:uid="{00000000-0002-0000-02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161925</xdr:colOff>
                    <xdr:row>5</xdr:row>
                    <xdr:rowOff>0</xdr:rowOff>
                  </from>
                  <to>
                    <xdr:col>2</xdr:col>
                    <xdr:colOff>485775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6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11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7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8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9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28575</xdr:colOff>
                    <xdr:row>2</xdr:row>
                    <xdr:rowOff>9525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0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9525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1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9525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2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9525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3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4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5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28575</xdr:rowOff>
                  </from>
                  <to>
                    <xdr:col>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6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7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9525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8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9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9525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0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1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9525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2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3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4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9525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CN12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40625" defaultRowHeight="12.75" x14ac:dyDescent="0.2"/>
  <cols>
    <col min="1" max="1" width="4.7109375" style="1" customWidth="1"/>
    <col min="2" max="2" width="10.140625" style="1" customWidth="1"/>
    <col min="3" max="4" width="22.7109375" style="1" customWidth="1"/>
    <col min="5" max="5" width="6.7109375" style="96" hidden="1" customWidth="1"/>
    <col min="6" max="6" width="18.7109375" style="1" customWidth="1"/>
    <col min="7" max="7" width="3.7109375" style="62" customWidth="1"/>
    <col min="8" max="8" width="5.28515625" style="80" customWidth="1"/>
    <col min="9" max="9" width="4.140625" style="67" hidden="1" customWidth="1"/>
    <col min="10" max="10" width="3.7109375" style="87" customWidth="1"/>
    <col min="11" max="11" width="5.28515625" style="81" customWidth="1"/>
    <col min="12" max="12" width="4.140625" style="68" hidden="1" customWidth="1"/>
    <col min="13" max="14" width="3" style="62" customWidth="1"/>
    <col min="15" max="15" width="3.7109375" style="63" customWidth="1"/>
    <col min="16" max="16" width="5.28515625" style="82" customWidth="1"/>
    <col min="17" max="17" width="4.140625" style="70" hidden="1" customWidth="1"/>
    <col min="18" max="18" width="3.7109375" style="63" customWidth="1"/>
    <col min="19" max="19" width="5.28515625" style="82" customWidth="1"/>
    <col min="20" max="20" width="4.140625" style="70" hidden="1" customWidth="1"/>
    <col min="21" max="22" width="3" style="63" customWidth="1"/>
    <col min="23" max="23" width="3.7109375" style="62" customWidth="1"/>
    <col min="24" max="24" width="5.28515625" style="81" customWidth="1"/>
    <col min="25" max="25" width="4.140625" style="68" hidden="1" customWidth="1"/>
    <col min="26" max="26" width="3.7109375" style="62" customWidth="1"/>
    <col min="27" max="27" width="5.28515625" style="81" customWidth="1"/>
    <col min="28" max="28" width="4.140625" style="68" hidden="1" customWidth="1"/>
    <col min="29" max="30" width="3" style="62" customWidth="1"/>
    <col min="31" max="31" width="3.7109375" style="63" hidden="1" customWidth="1"/>
    <col min="32" max="32" width="5.28515625" style="82" hidden="1" customWidth="1"/>
    <col min="33" max="33" width="4.140625" style="70" hidden="1" customWidth="1"/>
    <col min="34" max="34" width="3.7109375" style="63" hidden="1" customWidth="1"/>
    <col min="35" max="35" width="5.28515625" style="82" hidden="1" customWidth="1"/>
    <col min="36" max="36" width="4.140625" style="70" hidden="1" customWidth="1"/>
    <col min="37" max="38" width="3" style="63" hidden="1" customWidth="1"/>
    <col min="39" max="39" width="3.7109375" style="62" hidden="1" customWidth="1"/>
    <col min="40" max="40" width="5.28515625" style="81" hidden="1" customWidth="1"/>
    <col min="41" max="41" width="4.140625" style="68" hidden="1" customWidth="1"/>
    <col min="42" max="42" width="3.7109375" style="62" hidden="1" customWidth="1"/>
    <col min="43" max="43" width="5.28515625" style="81" hidden="1" customWidth="1"/>
    <col min="44" max="44" width="4.140625" style="68" hidden="1" customWidth="1"/>
    <col min="45" max="46" width="3" style="62" hidden="1" customWidth="1"/>
    <col min="47" max="47" width="3.7109375" style="63" hidden="1" customWidth="1"/>
    <col min="48" max="48" width="5.28515625" style="82" hidden="1" customWidth="1"/>
    <col min="49" max="49" width="4.140625" style="70" hidden="1" customWidth="1"/>
    <col min="50" max="50" width="3.7109375" style="63" hidden="1" customWidth="1"/>
    <col min="51" max="51" width="5.28515625" style="82" hidden="1" customWidth="1"/>
    <col min="52" max="52" width="4.140625" style="70" hidden="1" customWidth="1"/>
    <col min="53" max="54" width="3" style="63" hidden="1" customWidth="1"/>
    <col min="55" max="55" width="5.7109375" customWidth="1"/>
    <col min="56" max="56" width="5.5703125" bestFit="1" customWidth="1"/>
    <col min="57" max="57" width="6" customWidth="1"/>
    <col min="58" max="58" width="4" style="1" customWidth="1"/>
    <col min="59" max="59" width="4.85546875" style="1" customWidth="1"/>
    <col min="60" max="60" width="5.42578125" style="1" customWidth="1"/>
    <col min="61" max="61" width="17.285156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109375" hidden="1" customWidth="1"/>
    <col min="67" max="67" width="5.7109375" hidden="1" customWidth="1"/>
    <col min="68" max="68" width="4" hidden="1" customWidth="1"/>
    <col min="69" max="69" width="5" hidden="1" customWidth="1"/>
    <col min="70" max="70" width="4" hidden="1" customWidth="1"/>
    <col min="71" max="71" width="6.7109375" hidden="1" customWidth="1"/>
    <col min="72" max="72" width="5.7109375" hidden="1" customWidth="1"/>
    <col min="73" max="73" width="4" hidden="1" customWidth="1"/>
    <col min="74" max="74" width="5" hidden="1" customWidth="1"/>
    <col min="75" max="75" width="4" hidden="1" customWidth="1"/>
    <col min="76" max="76" width="6.7109375" hidden="1" customWidth="1"/>
    <col min="77" max="77" width="5.7109375" hidden="1" customWidth="1"/>
    <col min="78" max="78" width="4" hidden="1" customWidth="1"/>
    <col min="79" max="79" width="5" hidden="1" customWidth="1"/>
    <col min="80" max="80" width="4" hidden="1" customWidth="1"/>
    <col min="81" max="81" width="6.7109375" hidden="1" customWidth="1"/>
    <col min="82" max="82" width="6.28515625" hidden="1" customWidth="1"/>
    <col min="83" max="83" width="4" hidden="1" customWidth="1"/>
    <col min="84" max="84" width="5" hidden="1" customWidth="1"/>
    <col min="85" max="85" width="4" hidden="1" customWidth="1"/>
    <col min="86" max="86" width="6.7109375" hidden="1" customWidth="1"/>
    <col min="87" max="87" width="5.7109375" hidden="1" customWidth="1"/>
    <col min="88" max="88" width="4" hidden="1" customWidth="1"/>
    <col min="89" max="89" width="5" hidden="1" customWidth="1"/>
    <col min="90" max="90" width="4" hidden="1" customWidth="1"/>
    <col min="91" max="91" width="6.7109375" hidden="1" customWidth="1"/>
    <col min="92" max="92" width="6.28515625" hidden="1" customWidth="1"/>
  </cols>
  <sheetData>
    <row r="1" spans="1:92" x14ac:dyDescent="0.2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">
      <c r="A3" s="110" t="s">
        <v>8</v>
      </c>
      <c r="B3" s="111"/>
      <c r="C3" s="101" t="str">
        <f>Instellingen!B3</f>
        <v>Kring Berkel Ijssel</v>
      </c>
      <c r="D3" s="102"/>
      <c r="E3" s="103"/>
      <c r="F3" s="110" t="s">
        <v>27</v>
      </c>
      <c r="G3" s="112"/>
      <c r="H3" s="112"/>
      <c r="I3" s="112"/>
      <c r="J3" s="112"/>
      <c r="K3" s="112"/>
      <c r="L3" s="112"/>
      <c r="M3" s="112"/>
      <c r="N3" s="111"/>
      <c r="O3" s="134"/>
      <c r="P3" s="135"/>
      <c r="Q3" s="135"/>
      <c r="R3" s="135"/>
      <c r="S3" s="135"/>
      <c r="T3" s="135"/>
      <c r="U3" s="135"/>
      <c r="V3" s="136"/>
      <c r="W3" s="142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4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0" t="s">
        <v>26</v>
      </c>
      <c r="BD3" s="112"/>
      <c r="BE3" s="112"/>
      <c r="BF3" s="111"/>
      <c r="BG3" s="20">
        <f>Instellingen!B6</f>
        <v>3</v>
      </c>
      <c r="BH3" s="104"/>
      <c r="BI3" s="105"/>
    </row>
    <row r="4" spans="1:92" x14ac:dyDescent="0.2">
      <c r="A4" s="110" t="s">
        <v>9</v>
      </c>
      <c r="B4" s="111"/>
      <c r="C4" s="113" t="s">
        <v>129</v>
      </c>
      <c r="D4" s="102"/>
      <c r="E4" s="103"/>
      <c r="F4" s="110" t="s">
        <v>33</v>
      </c>
      <c r="G4" s="112"/>
      <c r="H4" s="112"/>
      <c r="I4" s="112"/>
      <c r="J4" s="112"/>
      <c r="K4" s="112"/>
      <c r="L4" s="112"/>
      <c r="M4" s="112"/>
      <c r="N4" s="111"/>
      <c r="O4" s="101">
        <f>Instellingen!B7</f>
        <v>1</v>
      </c>
      <c r="P4" s="102"/>
      <c r="Q4" s="102"/>
      <c r="R4" s="102"/>
      <c r="S4" s="102"/>
      <c r="T4" s="102"/>
      <c r="U4" s="102"/>
      <c r="V4" s="103"/>
      <c r="W4" s="145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7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0"/>
      <c r="BD4" s="112"/>
      <c r="BE4" s="112"/>
      <c r="BF4" s="111"/>
      <c r="BG4" s="20"/>
      <c r="BH4" s="106"/>
      <c r="BI4" s="107"/>
    </row>
    <row r="5" spans="1:92" x14ac:dyDescent="0.2">
      <c r="A5" s="110" t="s">
        <v>10</v>
      </c>
      <c r="B5" s="111"/>
      <c r="C5" s="101"/>
      <c r="D5" s="102"/>
      <c r="E5" s="103"/>
      <c r="F5" s="110" t="s">
        <v>11</v>
      </c>
      <c r="G5" s="112"/>
      <c r="H5" s="112"/>
      <c r="I5" s="112"/>
      <c r="J5" s="112"/>
      <c r="K5" s="112"/>
      <c r="L5" s="112"/>
      <c r="M5" s="112"/>
      <c r="N5" s="111"/>
      <c r="O5" s="101">
        <f>Instellingen!B5</f>
        <v>99</v>
      </c>
      <c r="P5" s="102"/>
      <c r="Q5" s="102"/>
      <c r="R5" s="102"/>
      <c r="S5" s="102"/>
      <c r="T5" s="102"/>
      <c r="U5" s="102"/>
      <c r="V5" s="103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50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1" t="s">
        <v>12</v>
      </c>
      <c r="BD5" s="152"/>
      <c r="BE5" s="152"/>
      <c r="BF5" s="153"/>
      <c r="BG5" s="8">
        <v>2</v>
      </c>
      <c r="BH5" s="106"/>
      <c r="BI5" s="107"/>
    </row>
    <row r="6" spans="1:92" ht="12.75" customHeight="1" x14ac:dyDescent="0.2">
      <c r="A6" s="117"/>
      <c r="B6" s="118"/>
      <c r="C6" s="118"/>
      <c r="D6" s="118"/>
      <c r="E6" s="119"/>
      <c r="F6" s="36" t="s">
        <v>13</v>
      </c>
      <c r="G6" s="122" t="str">
        <f>Instellingen!B40</f>
        <v>Laag Soeren</v>
      </c>
      <c r="H6" s="123"/>
      <c r="I6" s="123"/>
      <c r="J6" s="123"/>
      <c r="K6" s="123"/>
      <c r="L6" s="123"/>
      <c r="M6" s="123"/>
      <c r="N6" s="124"/>
      <c r="O6" s="125" t="str">
        <f>Instellingen!B41</f>
        <v>Laag Soeren</v>
      </c>
      <c r="P6" s="126"/>
      <c r="Q6" s="126"/>
      <c r="R6" s="126"/>
      <c r="S6" s="126"/>
      <c r="T6" s="126"/>
      <c r="U6" s="126"/>
      <c r="V6" s="127"/>
      <c r="W6" s="122" t="str">
        <f>Instellingen!B42</f>
        <v>Brummen</v>
      </c>
      <c r="X6" s="123"/>
      <c r="Y6" s="123"/>
      <c r="Z6" s="123"/>
      <c r="AA6" s="123"/>
      <c r="AB6" s="123"/>
      <c r="AC6" s="123"/>
      <c r="AD6" s="124"/>
      <c r="AE6" s="125" t="str">
        <f>Instellingen!B43</f>
        <v xml:space="preserve"> </v>
      </c>
      <c r="AF6" s="126"/>
      <c r="AG6" s="126"/>
      <c r="AH6" s="126"/>
      <c r="AI6" s="126"/>
      <c r="AJ6" s="126"/>
      <c r="AK6" s="126"/>
      <c r="AL6" s="127"/>
      <c r="AM6" s="122" t="str">
        <f>Instellingen!B44</f>
        <v xml:space="preserve"> </v>
      </c>
      <c r="AN6" s="123"/>
      <c r="AO6" s="123"/>
      <c r="AP6" s="123"/>
      <c r="AQ6" s="123"/>
      <c r="AR6" s="123"/>
      <c r="AS6" s="123"/>
      <c r="AT6" s="124"/>
      <c r="AU6" s="125" t="str">
        <f>Instellingen!B45</f>
        <v xml:space="preserve"> </v>
      </c>
      <c r="AV6" s="126"/>
      <c r="AW6" s="126"/>
      <c r="AX6" s="126"/>
      <c r="AY6" s="126"/>
      <c r="AZ6" s="126"/>
      <c r="BA6" s="126"/>
      <c r="BB6" s="127"/>
      <c r="BC6" s="154" t="s">
        <v>32</v>
      </c>
      <c r="BD6" s="155"/>
      <c r="BE6" s="111"/>
      <c r="BF6" s="34"/>
      <c r="BG6" s="20"/>
      <c r="BH6" s="106"/>
      <c r="BI6" s="107"/>
    </row>
    <row r="7" spans="1:92" ht="12.75" customHeight="1" x14ac:dyDescent="0.2">
      <c r="A7" s="120"/>
      <c r="B7" s="120"/>
      <c r="C7" s="120"/>
      <c r="D7" s="120"/>
      <c r="E7" s="121"/>
      <c r="F7" s="36" t="s">
        <v>14</v>
      </c>
      <c r="G7" s="114" t="str">
        <f>Instellingen!C40</f>
        <v>11-12 november 2023</v>
      </c>
      <c r="H7" s="115"/>
      <c r="I7" s="115"/>
      <c r="J7" s="115"/>
      <c r="K7" s="115"/>
      <c r="L7" s="115"/>
      <c r="M7" s="115"/>
      <c r="N7" s="116"/>
      <c r="O7" s="128" t="str">
        <f>Instellingen!C41</f>
        <v>16 december 2023</v>
      </c>
      <c r="P7" s="129"/>
      <c r="Q7" s="129"/>
      <c r="R7" s="129"/>
      <c r="S7" s="129"/>
      <c r="T7" s="129"/>
      <c r="U7" s="129"/>
      <c r="V7" s="130"/>
      <c r="W7" s="114" t="str">
        <f>Instellingen!C42</f>
        <v>13 januari 2023</v>
      </c>
      <c r="X7" s="115"/>
      <c r="Y7" s="115"/>
      <c r="Z7" s="115"/>
      <c r="AA7" s="115"/>
      <c r="AB7" s="115"/>
      <c r="AC7" s="115"/>
      <c r="AD7" s="116"/>
      <c r="AE7" s="128" t="str">
        <f>Instellingen!C43</f>
        <v xml:space="preserve"> </v>
      </c>
      <c r="AF7" s="129"/>
      <c r="AG7" s="129"/>
      <c r="AH7" s="129"/>
      <c r="AI7" s="129"/>
      <c r="AJ7" s="129"/>
      <c r="AK7" s="129"/>
      <c r="AL7" s="130"/>
      <c r="AM7" s="114" t="str">
        <f>Instellingen!C44</f>
        <v xml:space="preserve"> </v>
      </c>
      <c r="AN7" s="156"/>
      <c r="AO7" s="156"/>
      <c r="AP7" s="156"/>
      <c r="AQ7" s="156"/>
      <c r="AR7" s="156"/>
      <c r="AS7" s="156"/>
      <c r="AT7" s="157"/>
      <c r="AU7" s="128" t="str">
        <f>Instellingen!C45</f>
        <v xml:space="preserve"> </v>
      </c>
      <c r="AV7" s="158"/>
      <c r="AW7" s="158"/>
      <c r="AX7" s="158"/>
      <c r="AY7" s="158"/>
      <c r="AZ7" s="158"/>
      <c r="BA7" s="158"/>
      <c r="BB7" s="159"/>
      <c r="BC7" s="37" t="s">
        <v>34</v>
      </c>
      <c r="BD7" s="10" t="s">
        <v>35</v>
      </c>
      <c r="BE7" s="5" t="s">
        <v>36</v>
      </c>
      <c r="BF7" s="3"/>
      <c r="BG7" s="3"/>
      <c r="BH7" s="108"/>
      <c r="BI7" s="109"/>
    </row>
    <row r="8" spans="1:92" ht="25.5" customHeight="1" x14ac:dyDescent="0.2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75</v>
      </c>
      <c r="H8" s="90" t="s">
        <v>100</v>
      </c>
      <c r="I8" s="66" t="s">
        <v>77</v>
      </c>
      <c r="J8" s="86" t="s">
        <v>78</v>
      </c>
      <c r="K8" s="83" t="s">
        <v>101</v>
      </c>
      <c r="L8" s="69" t="s">
        <v>80</v>
      </c>
      <c r="M8" s="2" t="s">
        <v>4</v>
      </c>
      <c r="N8" s="2" t="s">
        <v>15</v>
      </c>
      <c r="O8" s="89" t="s">
        <v>75</v>
      </c>
      <c r="P8" s="83" t="s">
        <v>100</v>
      </c>
      <c r="Q8" s="78" t="s">
        <v>77</v>
      </c>
      <c r="R8" s="71" t="s">
        <v>78</v>
      </c>
      <c r="S8" s="83" t="s">
        <v>101</v>
      </c>
      <c r="T8" s="78" t="s">
        <v>80</v>
      </c>
      <c r="U8" s="2" t="s">
        <v>4</v>
      </c>
      <c r="V8" s="2" t="s">
        <v>15</v>
      </c>
      <c r="W8" s="89" t="s">
        <v>75</v>
      </c>
      <c r="X8" s="83" t="s">
        <v>100</v>
      </c>
      <c r="Y8" s="78" t="s">
        <v>77</v>
      </c>
      <c r="Z8" s="71" t="s">
        <v>78</v>
      </c>
      <c r="AA8" s="83" t="s">
        <v>101</v>
      </c>
      <c r="AB8" s="78" t="s">
        <v>80</v>
      </c>
      <c r="AC8" s="2" t="s">
        <v>4</v>
      </c>
      <c r="AD8" s="2" t="s">
        <v>15</v>
      </c>
      <c r="AE8" s="89" t="s">
        <v>75</v>
      </c>
      <c r="AF8" s="83" t="s">
        <v>100</v>
      </c>
      <c r="AG8" s="78" t="s">
        <v>77</v>
      </c>
      <c r="AH8" s="71" t="s">
        <v>78</v>
      </c>
      <c r="AI8" s="83" t="s">
        <v>101</v>
      </c>
      <c r="AJ8" s="78" t="s">
        <v>80</v>
      </c>
      <c r="AK8" s="2" t="s">
        <v>4</v>
      </c>
      <c r="AL8" s="2" t="s">
        <v>15</v>
      </c>
      <c r="AM8" s="89" t="s">
        <v>75</v>
      </c>
      <c r="AN8" s="83" t="s">
        <v>100</v>
      </c>
      <c r="AO8" s="78" t="s">
        <v>77</v>
      </c>
      <c r="AP8" s="71" t="s">
        <v>78</v>
      </c>
      <c r="AQ8" s="83" t="s">
        <v>101</v>
      </c>
      <c r="AR8" s="78" t="s">
        <v>80</v>
      </c>
      <c r="AS8" s="2" t="s">
        <v>4</v>
      </c>
      <c r="AT8" s="2" t="s">
        <v>15</v>
      </c>
      <c r="AU8" s="89" t="s">
        <v>75</v>
      </c>
      <c r="AV8" s="83" t="s">
        <v>100</v>
      </c>
      <c r="AW8" s="78" t="s">
        <v>77</v>
      </c>
      <c r="AX8" s="71" t="s">
        <v>78</v>
      </c>
      <c r="AY8" s="83" t="s">
        <v>101</v>
      </c>
      <c r="AZ8" s="78" t="s">
        <v>80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88</v>
      </c>
      <c r="BL8" s="72" t="s">
        <v>81</v>
      </c>
      <c r="BM8" s="72" t="s">
        <v>89</v>
      </c>
      <c r="BN8" s="72" t="s">
        <v>82</v>
      </c>
      <c r="BO8" s="72" t="s">
        <v>99</v>
      </c>
      <c r="BP8" s="72" t="s">
        <v>90</v>
      </c>
      <c r="BQ8" s="72" t="s">
        <v>83</v>
      </c>
      <c r="BR8" s="72" t="s">
        <v>91</v>
      </c>
      <c r="BS8" s="72" t="s">
        <v>103</v>
      </c>
      <c r="BT8" s="73" t="s">
        <v>98</v>
      </c>
      <c r="BU8" s="72" t="s">
        <v>92</v>
      </c>
      <c r="BV8" s="72" t="s">
        <v>84</v>
      </c>
      <c r="BW8" s="72" t="s">
        <v>93</v>
      </c>
      <c r="BX8" s="72" t="s">
        <v>85</v>
      </c>
      <c r="BY8" s="73" t="s">
        <v>97</v>
      </c>
      <c r="BZ8" s="72" t="s">
        <v>94</v>
      </c>
      <c r="CA8" s="72" t="s">
        <v>86</v>
      </c>
      <c r="CB8" s="72" t="s">
        <v>95</v>
      </c>
      <c r="CC8" s="73" t="s">
        <v>87</v>
      </c>
      <c r="CD8" s="73" t="s">
        <v>96</v>
      </c>
      <c r="CE8" s="72" t="s">
        <v>108</v>
      </c>
      <c r="CF8" s="72" t="s">
        <v>109</v>
      </c>
      <c r="CG8" s="72" t="s">
        <v>110</v>
      </c>
      <c r="CH8" s="72" t="s">
        <v>111</v>
      </c>
      <c r="CI8" s="73" t="s">
        <v>118</v>
      </c>
      <c r="CJ8" s="72" t="s">
        <v>113</v>
      </c>
      <c r="CK8" s="72" t="s">
        <v>114</v>
      </c>
      <c r="CL8" s="72" t="s">
        <v>115</v>
      </c>
      <c r="CM8" s="73" t="s">
        <v>116</v>
      </c>
      <c r="CN8" s="73" t="s">
        <v>117</v>
      </c>
    </row>
    <row r="9" spans="1:92" x14ac:dyDescent="0.2">
      <c r="B9" s="1" t="s">
        <v>200</v>
      </c>
      <c r="C9" s="1" t="s">
        <v>217</v>
      </c>
      <c r="D9" s="1" t="s">
        <v>201</v>
      </c>
      <c r="E9" s="96" t="s">
        <v>236</v>
      </c>
      <c r="F9" s="1" t="s">
        <v>152</v>
      </c>
      <c r="G9" s="62">
        <v>0</v>
      </c>
      <c r="H9" s="80">
        <v>81.83</v>
      </c>
      <c r="J9" s="87">
        <v>0</v>
      </c>
      <c r="K9" s="81">
        <v>38.159999999999997</v>
      </c>
      <c r="M9" s="62">
        <v>1</v>
      </c>
      <c r="N9" s="62">
        <v>1</v>
      </c>
      <c r="BC9">
        <f>N9+V9+AD9+AL9+AT9+BB9</f>
        <v>1</v>
      </c>
      <c r="BE9" s="24">
        <f>BC9-BD9</f>
        <v>1</v>
      </c>
      <c r="BK9">
        <f>IF(G9&gt;99,199,G9)</f>
        <v>0</v>
      </c>
      <c r="BL9">
        <f>IF(H9&gt;99,0,H9)</f>
        <v>81.83</v>
      </c>
      <c r="BM9">
        <f>IF(J9&gt;99,199,J9)</f>
        <v>0</v>
      </c>
      <c r="BN9">
        <f>IF(K9&gt;99,0,K9)</f>
        <v>38.159999999999997</v>
      </c>
      <c r="BO9">
        <f>BK9+BM9</f>
        <v>0</v>
      </c>
      <c r="BP9">
        <f>IF(O9&gt;99,199,O9)</f>
        <v>0</v>
      </c>
      <c r="BQ9">
        <f>IF(P9&gt;99,0,P9)</f>
        <v>0</v>
      </c>
      <c r="BR9">
        <f>IF(R9&gt;99,199,R9)</f>
        <v>0</v>
      </c>
      <c r="BS9">
        <f>IF(S9&gt;99,0,S9)</f>
        <v>0</v>
      </c>
      <c r="BT9">
        <f>BP9+BR9</f>
        <v>0</v>
      </c>
      <c r="BU9">
        <f>IF(W9&gt;99,199,W9)</f>
        <v>0</v>
      </c>
      <c r="BV9">
        <f>IF(X9&gt;99,0,X9)</f>
        <v>0</v>
      </c>
      <c r="BW9">
        <f>IF(Z9&gt;99,199,Z9)</f>
        <v>0</v>
      </c>
      <c r="BX9">
        <f>IF(AA9&gt;99,0,AA9)</f>
        <v>0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  <row r="10" spans="1:92" x14ac:dyDescent="0.2">
      <c r="B10" s="1" t="s">
        <v>202</v>
      </c>
      <c r="C10" s="1" t="s">
        <v>233</v>
      </c>
      <c r="D10" s="1" t="s">
        <v>203</v>
      </c>
      <c r="E10" s="96" t="s">
        <v>236</v>
      </c>
      <c r="F10" s="1" t="s">
        <v>152</v>
      </c>
      <c r="G10" s="62">
        <v>4</v>
      </c>
      <c r="H10" s="80">
        <v>75.47</v>
      </c>
      <c r="M10" s="62">
        <v>2</v>
      </c>
      <c r="N10" s="62">
        <v>2</v>
      </c>
      <c r="BC10">
        <f>N10+V10+AD10+AL10+AT10+BB10</f>
        <v>2</v>
      </c>
      <c r="BE10" s="24">
        <f>BC10-BD10</f>
        <v>2</v>
      </c>
      <c r="BK10">
        <f>IF(G10&gt;99,199,G10)</f>
        <v>4</v>
      </c>
      <c r="BL10">
        <f>IF(H10&gt;99,0,H10)</f>
        <v>75.47</v>
      </c>
      <c r="BM10">
        <f>IF(J10&gt;99,199,J10)</f>
        <v>0</v>
      </c>
      <c r="BN10">
        <f>IF(K10&gt;99,0,K10)</f>
        <v>0</v>
      </c>
      <c r="BO10">
        <f>BK10+BM10</f>
        <v>4</v>
      </c>
      <c r="BP10">
        <f>IF(O10&gt;99,199,O10)</f>
        <v>0</v>
      </c>
      <c r="BQ10">
        <f>IF(P10&gt;99,0,P10)</f>
        <v>0</v>
      </c>
      <c r="BR10">
        <f>IF(R10&gt;99,199,R10)</f>
        <v>0</v>
      </c>
      <c r="BS10">
        <f>IF(S10&gt;99,0,S10)</f>
        <v>0</v>
      </c>
      <c r="BT10">
        <f>BP10+BR10</f>
        <v>0</v>
      </c>
      <c r="BU10">
        <f>IF(W10&gt;99,199,W10)</f>
        <v>0</v>
      </c>
      <c r="BV10">
        <f>IF(X10&gt;99,0,X10)</f>
        <v>0</v>
      </c>
      <c r="BW10">
        <f>IF(Z10&gt;99,199,Z10)</f>
        <v>0</v>
      </c>
      <c r="BX10">
        <f>IF(AA10&gt;99,0,AA10)</f>
        <v>0</v>
      </c>
      <c r="BY10">
        <f>BU10+BW10</f>
        <v>0</v>
      </c>
      <c r="BZ10">
        <f>IF(AE10&gt;99,199,AE10)</f>
        <v>0</v>
      </c>
      <c r="CA10">
        <f>IF(AF10&gt;99,0,AF10)</f>
        <v>0</v>
      </c>
      <c r="CB10">
        <f>IF(AH10&gt;99,199,AH10)</f>
        <v>0</v>
      </c>
      <c r="CC10">
        <f>IF(AI10&gt;99,0,AI10)</f>
        <v>0</v>
      </c>
      <c r="CD10">
        <f>BZ10+CB10</f>
        <v>0</v>
      </c>
      <c r="CE10">
        <f>IF(AM10&gt;99,199,AM10)</f>
        <v>0</v>
      </c>
      <c r="CF10">
        <f>IF(AN10&gt;99,0,AN10)</f>
        <v>0</v>
      </c>
      <c r="CG10">
        <f>IF(AP10&gt;99,199,AP10)</f>
        <v>0</v>
      </c>
      <c r="CH10">
        <f>IF(AQ10&gt;99,0,AQ10)</f>
        <v>0</v>
      </c>
      <c r="CI10">
        <f>CE10+CG10</f>
        <v>0</v>
      </c>
      <c r="CJ10">
        <f>IF(AU10&gt;99,199,AU10)</f>
        <v>0</v>
      </c>
      <c r="CK10">
        <f>IF(AV10&gt;99,0,AV10)</f>
        <v>0</v>
      </c>
      <c r="CL10">
        <f>IF(AX10&gt;99,199,AX10)</f>
        <v>0</v>
      </c>
      <c r="CM10">
        <f>IF(AY10&gt;99,0,AY10)</f>
        <v>0</v>
      </c>
      <c r="CN10">
        <f>CJ10+CL10</f>
        <v>0</v>
      </c>
    </row>
    <row r="11" spans="1:92" x14ac:dyDescent="0.2">
      <c r="B11" s="1" t="s">
        <v>204</v>
      </c>
      <c r="C11" s="1" t="s">
        <v>237</v>
      </c>
      <c r="D11" s="1" t="s">
        <v>205</v>
      </c>
      <c r="E11" s="96" t="s">
        <v>236</v>
      </c>
      <c r="F11" s="1" t="s">
        <v>152</v>
      </c>
      <c r="G11" s="62">
        <v>8</v>
      </c>
      <c r="H11" s="80">
        <v>75.84</v>
      </c>
      <c r="M11" s="62">
        <v>3</v>
      </c>
      <c r="N11" s="62">
        <v>3</v>
      </c>
      <c r="BC11">
        <f>N11+V11+AD11+AL11+AT11+BB11</f>
        <v>3</v>
      </c>
      <c r="BE11" s="24">
        <f>BC11-BD11</f>
        <v>3</v>
      </c>
      <c r="BK11">
        <f>IF(G11&gt;99,199,G11)</f>
        <v>8</v>
      </c>
      <c r="BL11">
        <f>IF(H11&gt;99,0,H11)</f>
        <v>75.84</v>
      </c>
      <c r="BM11">
        <f>IF(J11&gt;99,199,J11)</f>
        <v>0</v>
      </c>
      <c r="BN11">
        <f>IF(K11&gt;99,0,K11)</f>
        <v>0</v>
      </c>
      <c r="BO11">
        <f>BK11+BM11</f>
        <v>8</v>
      </c>
      <c r="BP11">
        <f>IF(O11&gt;99,199,O11)</f>
        <v>0</v>
      </c>
      <c r="BQ11">
        <f>IF(P11&gt;99,0,P11)</f>
        <v>0</v>
      </c>
      <c r="BR11">
        <f>IF(R11&gt;99,199,R11)</f>
        <v>0</v>
      </c>
      <c r="BS11">
        <f>IF(S11&gt;99,0,S11)</f>
        <v>0</v>
      </c>
      <c r="BT11">
        <f>BP11+BR11</f>
        <v>0</v>
      </c>
      <c r="BU11">
        <f>IF(W11&gt;99,199,W11)</f>
        <v>0</v>
      </c>
      <c r="BV11">
        <f>IF(X11&gt;99,0,X11)</f>
        <v>0</v>
      </c>
      <c r="BW11">
        <f>IF(Z11&gt;99,199,Z11)</f>
        <v>0</v>
      </c>
      <c r="BX11">
        <f>IF(AA11&gt;99,0,AA11)</f>
        <v>0</v>
      </c>
      <c r="BY11">
        <f>BU11+BW11</f>
        <v>0</v>
      </c>
      <c r="BZ11">
        <f>IF(AE11&gt;99,199,AE11)</f>
        <v>0</v>
      </c>
      <c r="CA11">
        <f>IF(AF11&gt;99,0,AF11)</f>
        <v>0</v>
      </c>
      <c r="CB11">
        <f>IF(AH11&gt;99,199,AH11)</f>
        <v>0</v>
      </c>
      <c r="CC11">
        <f>IF(AI11&gt;99,0,AI11)</f>
        <v>0</v>
      </c>
      <c r="CD11">
        <f>BZ11+CB11</f>
        <v>0</v>
      </c>
      <c r="CE11">
        <f>IF(AM11&gt;99,199,AM11)</f>
        <v>0</v>
      </c>
      <c r="CF11">
        <f>IF(AN11&gt;99,0,AN11)</f>
        <v>0</v>
      </c>
      <c r="CG11">
        <f>IF(AP11&gt;99,199,AP11)</f>
        <v>0</v>
      </c>
      <c r="CH11">
        <f>IF(AQ11&gt;99,0,AQ11)</f>
        <v>0</v>
      </c>
      <c r="CI11">
        <f>CE11+CG11</f>
        <v>0</v>
      </c>
      <c r="CJ11">
        <f>IF(AU11&gt;99,199,AU11)</f>
        <v>0</v>
      </c>
      <c r="CK11">
        <f>IF(AV11&gt;99,0,AV11)</f>
        <v>0</v>
      </c>
      <c r="CL11">
        <f>IF(AX11&gt;99,199,AX11)</f>
        <v>0</v>
      </c>
      <c r="CM11">
        <f>IF(AY11&gt;99,0,AY11)</f>
        <v>0</v>
      </c>
      <c r="CN11">
        <f>CJ11+CL11</f>
        <v>0</v>
      </c>
    </row>
    <row r="12" spans="1:92" x14ac:dyDescent="0.2">
      <c r="B12" s="1" t="s">
        <v>206</v>
      </c>
      <c r="C12" s="1" t="s">
        <v>235</v>
      </c>
      <c r="D12" s="1" t="s">
        <v>207</v>
      </c>
      <c r="E12" s="96" t="s">
        <v>236</v>
      </c>
      <c r="F12" s="1" t="s">
        <v>143</v>
      </c>
      <c r="G12" s="62">
        <v>8</v>
      </c>
      <c r="H12" s="80">
        <v>76.569999999999993</v>
      </c>
      <c r="M12" s="62">
        <v>4</v>
      </c>
      <c r="N12" s="62">
        <v>4</v>
      </c>
      <c r="BC12">
        <f>N12+V12+AD12+AL12+AT12+BB12</f>
        <v>4</v>
      </c>
      <c r="BE12" s="24">
        <f>BC12-BD12</f>
        <v>4</v>
      </c>
      <c r="BK12">
        <f>IF(G12&gt;99,199,G12)</f>
        <v>8</v>
      </c>
      <c r="BL12">
        <f>IF(H12&gt;99,0,H12)</f>
        <v>76.569999999999993</v>
      </c>
      <c r="BM12">
        <f>IF(J12&gt;99,199,J12)</f>
        <v>0</v>
      </c>
      <c r="BN12">
        <f>IF(K12&gt;99,0,K12)</f>
        <v>0</v>
      </c>
      <c r="BO12">
        <f>BK12+BM12</f>
        <v>8</v>
      </c>
      <c r="BP12">
        <f>IF(O12&gt;99,199,O12)</f>
        <v>0</v>
      </c>
      <c r="BQ12">
        <f>IF(P12&gt;99,0,P12)</f>
        <v>0</v>
      </c>
      <c r="BR12">
        <f>IF(R12&gt;99,199,R12)</f>
        <v>0</v>
      </c>
      <c r="BS12">
        <f>IF(S12&gt;99,0,S12)</f>
        <v>0</v>
      </c>
      <c r="BT12">
        <f>BP12+BR12</f>
        <v>0</v>
      </c>
      <c r="BU12">
        <f>IF(W12&gt;99,199,W12)</f>
        <v>0</v>
      </c>
      <c r="BV12">
        <f>IF(X12&gt;99,0,X12)</f>
        <v>0</v>
      </c>
      <c r="BW12">
        <f>IF(Z12&gt;99,199,Z12)</f>
        <v>0</v>
      </c>
      <c r="BX12">
        <f>IF(AA12&gt;99,0,AA12)</f>
        <v>0</v>
      </c>
      <c r="BY12">
        <f>BU12+BW12</f>
        <v>0</v>
      </c>
      <c r="BZ12">
        <f>IF(AE12&gt;99,199,AE12)</f>
        <v>0</v>
      </c>
      <c r="CA12">
        <f>IF(AF12&gt;99,0,AF12)</f>
        <v>0</v>
      </c>
      <c r="CB12">
        <f>IF(AH12&gt;99,199,AH12)</f>
        <v>0</v>
      </c>
      <c r="CC12">
        <f>IF(AI12&gt;99,0,AI12)</f>
        <v>0</v>
      </c>
      <c r="CD12">
        <f>BZ12+CB12</f>
        <v>0</v>
      </c>
      <c r="CE12">
        <f>IF(AM12&gt;99,199,AM12)</f>
        <v>0</v>
      </c>
      <c r="CF12">
        <f>IF(AN12&gt;99,0,AN12)</f>
        <v>0</v>
      </c>
      <c r="CG12">
        <f>IF(AP12&gt;99,199,AP12)</f>
        <v>0</v>
      </c>
      <c r="CH12">
        <f>IF(AQ12&gt;99,0,AQ12)</f>
        <v>0</v>
      </c>
      <c r="CI12">
        <f>CE12+CG12</f>
        <v>0</v>
      </c>
      <c r="CJ12">
        <f>IF(AU12&gt;99,199,AU12)</f>
        <v>0</v>
      </c>
      <c r="CK12">
        <f>IF(AV12&gt;99,0,AV12)</f>
        <v>0</v>
      </c>
      <c r="CL12">
        <f>IF(AX12&gt;99,199,AX12)</f>
        <v>0</v>
      </c>
      <c r="CM12">
        <f>IF(AY12&gt;99,0,AY12)</f>
        <v>0</v>
      </c>
      <c r="CN12">
        <f>CJ12+CL12</f>
        <v>0</v>
      </c>
    </row>
  </sheetData>
  <sheetProtection sheet="1" objects="1" scenarios="1"/>
  <sortState xmlns:xlrd2="http://schemas.microsoft.com/office/spreadsheetml/2017/richdata2" ref="A9:CN12">
    <sortCondition ref="N9"/>
  </sortState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type="whole" allowBlank="1" showInputMessage="1" showErrorMessage="1" sqref="BG3" xr:uid="{00000000-0002-0000-0300-000000000000}">
      <formula1>1</formula1>
      <formula2>4</formula2>
    </dataValidation>
    <dataValidation type="whole" allowBlank="1" showInputMessage="1" showErrorMessage="1" sqref="BG4" xr:uid="{00000000-0002-0000-0300-000001000000}">
      <formula1>1</formula1>
      <formula2>2</formula2>
    </dataValidation>
    <dataValidation type="whole" operator="lessThan" allowBlank="1" showInputMessage="1" showErrorMessage="1" sqref="BG5" xr:uid="{00000000-0002-0000-0300-000002000000}">
      <formula1>9</formula1>
    </dataValidation>
    <dataValidation type="whole" operator="lessThan" allowBlank="1" showInputMessage="1" showErrorMessage="1" sqref="BG6" xr:uid="{00000000-0002-0000-0300-000003000000}">
      <formula1>340</formula1>
    </dataValidation>
    <dataValidation type="list" allowBlank="1" showInputMessage="1" showErrorMessage="1" sqref="BH1:BH2 BH9:BH65526" xr:uid="{00000000-0002-0000-0300-000004000000}">
      <formula1>"ja,nee"</formula1>
    </dataValidation>
    <dataValidation type="decimal" allowBlank="1" showInputMessage="1" showErrorMessage="1" sqref="H1:H2 K1:K2 P1:P2 S1:S2 X1:X2 AA1:AA2 AI1:AI2 AF1:AF2 AN1:AN2 AQ1:AQ2 AY1:AY2 AV1:AV2 AV9:AV65526 AY9:AY65526 AN9:AN65526 AQ9:AQ65526 AF9:AF65526 K9:K65526 S9:S65526 P9:P65526 X9:X65526 AA9:AA65526 H9:H65526 AI9:AI65526" xr:uid="{00000000-0002-0000-03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526 AW9:AW65526 AR9:AR65526 AO9:AO65526 AJ9:AJ65526 Q9:Q65526 AG9:AG65526 AB9:AB65526 I9:I65526 T9:T65526 Y9:Y65526 L9:L65526" xr:uid="{00000000-0002-0000-0300-000006000000}">
      <formula1>0</formula1>
      <formula2>10</formula2>
    </dataValidation>
    <dataValidation operator="lessThan" allowBlank="1" showInputMessage="1" showErrorMessage="1" sqref="O1:O2 AE1:AE2 AU1:AU2 AU9:AU65526 AE9:AE65526 O9:O65526" xr:uid="{00000000-0002-0000-03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20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161925</xdr:colOff>
                    <xdr:row>5</xdr:row>
                    <xdr:rowOff>0</xdr:rowOff>
                  </from>
                  <to>
                    <xdr:col>2</xdr:col>
                    <xdr:colOff>485775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11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28575</xdr:colOff>
                    <xdr:row>2</xdr:row>
                    <xdr:rowOff>9525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9525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9525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9525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28575</xdr:rowOff>
                  </from>
                  <to>
                    <xdr:col>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9525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9525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9525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9525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>
    <pageSetUpPr fitToPage="1"/>
  </sheetPr>
  <dimension ref="A1:CN10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40625" defaultRowHeight="12.75" x14ac:dyDescent="0.2"/>
  <cols>
    <col min="1" max="1" width="4.7109375" style="1" customWidth="1"/>
    <col min="2" max="2" width="10.140625" style="1" customWidth="1"/>
    <col min="3" max="4" width="22.7109375" style="1" customWidth="1"/>
    <col min="5" max="5" width="6.7109375" style="96" hidden="1" customWidth="1"/>
    <col min="6" max="6" width="18.7109375" style="1" customWidth="1"/>
    <col min="7" max="7" width="3.7109375" style="62" customWidth="1"/>
    <col min="8" max="8" width="5.28515625" style="80" customWidth="1"/>
    <col min="9" max="9" width="4.140625" style="67" hidden="1" customWidth="1"/>
    <col min="10" max="10" width="3.7109375" style="87" customWidth="1"/>
    <col min="11" max="11" width="5.28515625" style="81" customWidth="1"/>
    <col min="12" max="12" width="4.140625" style="68" hidden="1" customWidth="1"/>
    <col min="13" max="14" width="3" style="62" customWidth="1"/>
    <col min="15" max="15" width="3.7109375" style="63" customWidth="1"/>
    <col min="16" max="16" width="5.28515625" style="82" customWidth="1"/>
    <col min="17" max="17" width="4.140625" style="70" hidden="1" customWidth="1"/>
    <col min="18" max="18" width="3.7109375" style="63" customWidth="1"/>
    <col min="19" max="19" width="5.28515625" style="82" customWidth="1"/>
    <col min="20" max="20" width="4.140625" style="70" hidden="1" customWidth="1"/>
    <col min="21" max="22" width="3" style="63" customWidth="1"/>
    <col min="23" max="23" width="3.7109375" style="62" customWidth="1"/>
    <col min="24" max="24" width="5.28515625" style="81" customWidth="1"/>
    <col min="25" max="25" width="4.140625" style="68" hidden="1" customWidth="1"/>
    <col min="26" max="26" width="3.7109375" style="62" customWidth="1"/>
    <col min="27" max="27" width="5.28515625" style="81" customWidth="1"/>
    <col min="28" max="28" width="4.140625" style="68" hidden="1" customWidth="1"/>
    <col min="29" max="30" width="3" style="62" customWidth="1"/>
    <col min="31" max="31" width="3.7109375" style="63" hidden="1" customWidth="1"/>
    <col min="32" max="32" width="5.28515625" style="82" hidden="1" customWidth="1"/>
    <col min="33" max="33" width="4.140625" style="70" hidden="1" customWidth="1"/>
    <col min="34" max="34" width="3.7109375" style="63" hidden="1" customWidth="1"/>
    <col min="35" max="35" width="5.28515625" style="82" hidden="1" customWidth="1"/>
    <col min="36" max="36" width="4.140625" style="70" hidden="1" customWidth="1"/>
    <col min="37" max="38" width="3" style="63" hidden="1" customWidth="1"/>
    <col min="39" max="39" width="3.7109375" style="62" hidden="1" customWidth="1"/>
    <col min="40" max="40" width="5.28515625" style="81" hidden="1" customWidth="1"/>
    <col min="41" max="41" width="4.140625" style="68" hidden="1" customWidth="1"/>
    <col min="42" max="42" width="3.7109375" style="62" hidden="1" customWidth="1"/>
    <col min="43" max="43" width="5.28515625" style="81" hidden="1" customWidth="1"/>
    <col min="44" max="44" width="4.140625" style="68" hidden="1" customWidth="1"/>
    <col min="45" max="46" width="3" style="62" hidden="1" customWidth="1"/>
    <col min="47" max="47" width="3.7109375" style="63" hidden="1" customWidth="1"/>
    <col min="48" max="48" width="5.28515625" style="82" hidden="1" customWidth="1"/>
    <col min="49" max="49" width="4.140625" style="70" hidden="1" customWidth="1"/>
    <col min="50" max="50" width="3.7109375" style="63" hidden="1" customWidth="1"/>
    <col min="51" max="51" width="5.28515625" style="82" hidden="1" customWidth="1"/>
    <col min="52" max="52" width="4.140625" style="70" hidden="1" customWidth="1"/>
    <col min="53" max="54" width="3" style="63" hidden="1" customWidth="1"/>
    <col min="55" max="55" width="5.7109375" customWidth="1"/>
    <col min="56" max="56" width="5.5703125" bestFit="1" customWidth="1"/>
    <col min="57" max="57" width="6" customWidth="1"/>
    <col min="58" max="58" width="4" style="1" customWidth="1"/>
    <col min="59" max="59" width="4.85546875" style="1" customWidth="1"/>
    <col min="60" max="60" width="5.42578125" style="1" customWidth="1"/>
    <col min="61" max="61" width="17.285156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109375" hidden="1" customWidth="1"/>
    <col min="67" max="67" width="5.7109375" hidden="1" customWidth="1"/>
    <col min="68" max="68" width="4" hidden="1" customWidth="1"/>
    <col min="69" max="69" width="5" hidden="1" customWidth="1"/>
    <col min="70" max="70" width="4" hidden="1" customWidth="1"/>
    <col min="71" max="71" width="6.7109375" hidden="1" customWidth="1"/>
    <col min="72" max="72" width="5.7109375" hidden="1" customWidth="1"/>
    <col min="73" max="73" width="4" hidden="1" customWidth="1"/>
    <col min="74" max="74" width="5" hidden="1" customWidth="1"/>
    <col min="75" max="75" width="4" hidden="1" customWidth="1"/>
    <col min="76" max="76" width="6.7109375" hidden="1" customWidth="1"/>
    <col min="77" max="77" width="5.7109375" hidden="1" customWidth="1"/>
    <col min="78" max="78" width="4" hidden="1" customWidth="1"/>
    <col min="79" max="79" width="5" hidden="1" customWidth="1"/>
    <col min="80" max="80" width="4" hidden="1" customWidth="1"/>
    <col min="81" max="81" width="6.7109375" hidden="1" customWidth="1"/>
    <col min="82" max="82" width="6.28515625" hidden="1" customWidth="1"/>
    <col min="83" max="83" width="4" hidden="1" customWidth="1"/>
    <col min="84" max="84" width="5" hidden="1" customWidth="1"/>
    <col min="85" max="85" width="4" hidden="1" customWidth="1"/>
    <col min="86" max="86" width="6.7109375" hidden="1" customWidth="1"/>
    <col min="87" max="87" width="5.7109375" hidden="1" customWidth="1"/>
    <col min="88" max="88" width="4" hidden="1" customWidth="1"/>
    <col min="89" max="89" width="5" hidden="1" customWidth="1"/>
    <col min="90" max="90" width="4" hidden="1" customWidth="1"/>
    <col min="91" max="91" width="6.7109375" hidden="1" customWidth="1"/>
    <col min="92" max="92" width="6.28515625" hidden="1" customWidth="1"/>
  </cols>
  <sheetData>
    <row r="1" spans="1:92" x14ac:dyDescent="0.2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">
      <c r="A3" s="110" t="s">
        <v>8</v>
      </c>
      <c r="B3" s="111"/>
      <c r="C3" s="101" t="str">
        <f>Instellingen!B3</f>
        <v>Kring Berkel Ijssel</v>
      </c>
      <c r="D3" s="102"/>
      <c r="E3" s="103"/>
      <c r="F3" s="110" t="s">
        <v>27</v>
      </c>
      <c r="G3" s="112"/>
      <c r="H3" s="112"/>
      <c r="I3" s="112"/>
      <c r="J3" s="112"/>
      <c r="K3" s="112"/>
      <c r="L3" s="112"/>
      <c r="M3" s="112"/>
      <c r="N3" s="111"/>
      <c r="O3" s="134"/>
      <c r="P3" s="135"/>
      <c r="Q3" s="135"/>
      <c r="R3" s="135"/>
      <c r="S3" s="135"/>
      <c r="T3" s="135"/>
      <c r="U3" s="135"/>
      <c r="V3" s="136"/>
      <c r="W3" s="142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4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0" t="s">
        <v>26</v>
      </c>
      <c r="BD3" s="112"/>
      <c r="BE3" s="112"/>
      <c r="BF3" s="111"/>
      <c r="BG3" s="20">
        <f>Instellingen!B6</f>
        <v>3</v>
      </c>
      <c r="BH3" s="104"/>
      <c r="BI3" s="105"/>
    </row>
    <row r="4" spans="1:92" x14ac:dyDescent="0.2">
      <c r="A4" s="110" t="s">
        <v>9</v>
      </c>
      <c r="B4" s="111"/>
      <c r="C4" s="113" t="s">
        <v>130</v>
      </c>
      <c r="D4" s="102"/>
      <c r="E4" s="103"/>
      <c r="F4" s="110" t="s">
        <v>33</v>
      </c>
      <c r="G4" s="112"/>
      <c r="H4" s="112"/>
      <c r="I4" s="112"/>
      <c r="J4" s="112"/>
      <c r="K4" s="112"/>
      <c r="L4" s="112"/>
      <c r="M4" s="112"/>
      <c r="N4" s="111"/>
      <c r="O4" s="101">
        <f>Instellingen!B7</f>
        <v>1</v>
      </c>
      <c r="P4" s="102"/>
      <c r="Q4" s="102"/>
      <c r="R4" s="102"/>
      <c r="S4" s="102"/>
      <c r="T4" s="102"/>
      <c r="U4" s="102"/>
      <c r="V4" s="103"/>
      <c r="W4" s="145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7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0"/>
      <c r="BD4" s="112"/>
      <c r="BE4" s="112"/>
      <c r="BF4" s="111"/>
      <c r="BG4" s="20"/>
      <c r="BH4" s="106"/>
      <c r="BI4" s="107"/>
    </row>
    <row r="5" spans="1:92" x14ac:dyDescent="0.2">
      <c r="A5" s="110" t="s">
        <v>10</v>
      </c>
      <c r="B5" s="111"/>
      <c r="C5" s="101"/>
      <c r="D5" s="102"/>
      <c r="E5" s="103"/>
      <c r="F5" s="110" t="s">
        <v>11</v>
      </c>
      <c r="G5" s="112"/>
      <c r="H5" s="112"/>
      <c r="I5" s="112"/>
      <c r="J5" s="112"/>
      <c r="K5" s="112"/>
      <c r="L5" s="112"/>
      <c r="M5" s="112"/>
      <c r="N5" s="111"/>
      <c r="O5" s="101">
        <f>Instellingen!B5</f>
        <v>99</v>
      </c>
      <c r="P5" s="102"/>
      <c r="Q5" s="102"/>
      <c r="R5" s="102"/>
      <c r="S5" s="102"/>
      <c r="T5" s="102"/>
      <c r="U5" s="102"/>
      <c r="V5" s="103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50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1" t="s">
        <v>12</v>
      </c>
      <c r="BD5" s="152"/>
      <c r="BE5" s="152"/>
      <c r="BF5" s="153"/>
      <c r="BG5" s="8">
        <v>2</v>
      </c>
      <c r="BH5" s="106"/>
      <c r="BI5" s="107"/>
    </row>
    <row r="6" spans="1:92" ht="12.75" customHeight="1" x14ac:dyDescent="0.2">
      <c r="A6" s="117"/>
      <c r="B6" s="118"/>
      <c r="C6" s="118"/>
      <c r="D6" s="118"/>
      <c r="E6" s="119"/>
      <c r="F6" s="36" t="s">
        <v>13</v>
      </c>
      <c r="G6" s="122" t="str">
        <f>Instellingen!B40</f>
        <v>Laag Soeren</v>
      </c>
      <c r="H6" s="123"/>
      <c r="I6" s="123"/>
      <c r="J6" s="123"/>
      <c r="K6" s="123"/>
      <c r="L6" s="123"/>
      <c r="M6" s="123"/>
      <c r="N6" s="124"/>
      <c r="O6" s="125" t="str">
        <f>Instellingen!B41</f>
        <v>Laag Soeren</v>
      </c>
      <c r="P6" s="126"/>
      <c r="Q6" s="126"/>
      <c r="R6" s="126"/>
      <c r="S6" s="126"/>
      <c r="T6" s="126"/>
      <c r="U6" s="126"/>
      <c r="V6" s="127"/>
      <c r="W6" s="122" t="str">
        <f>Instellingen!B42</f>
        <v>Brummen</v>
      </c>
      <c r="X6" s="123"/>
      <c r="Y6" s="123"/>
      <c r="Z6" s="123"/>
      <c r="AA6" s="123"/>
      <c r="AB6" s="123"/>
      <c r="AC6" s="123"/>
      <c r="AD6" s="124"/>
      <c r="AE6" s="125" t="str">
        <f>Instellingen!B43</f>
        <v xml:space="preserve"> </v>
      </c>
      <c r="AF6" s="126"/>
      <c r="AG6" s="126"/>
      <c r="AH6" s="126"/>
      <c r="AI6" s="126"/>
      <c r="AJ6" s="126"/>
      <c r="AK6" s="126"/>
      <c r="AL6" s="127"/>
      <c r="AM6" s="122" t="str">
        <f>Instellingen!B44</f>
        <v xml:space="preserve"> </v>
      </c>
      <c r="AN6" s="123"/>
      <c r="AO6" s="123"/>
      <c r="AP6" s="123"/>
      <c r="AQ6" s="123"/>
      <c r="AR6" s="123"/>
      <c r="AS6" s="123"/>
      <c r="AT6" s="124"/>
      <c r="AU6" s="125" t="str">
        <f>Instellingen!B45</f>
        <v xml:space="preserve"> </v>
      </c>
      <c r="AV6" s="126"/>
      <c r="AW6" s="126"/>
      <c r="AX6" s="126"/>
      <c r="AY6" s="126"/>
      <c r="AZ6" s="126"/>
      <c r="BA6" s="126"/>
      <c r="BB6" s="127"/>
      <c r="BC6" s="154" t="s">
        <v>32</v>
      </c>
      <c r="BD6" s="155"/>
      <c r="BE6" s="111"/>
      <c r="BF6" s="34"/>
      <c r="BG6" s="20"/>
      <c r="BH6" s="106"/>
      <c r="BI6" s="107"/>
    </row>
    <row r="7" spans="1:92" ht="12.75" customHeight="1" x14ac:dyDescent="0.2">
      <c r="A7" s="120"/>
      <c r="B7" s="120"/>
      <c r="C7" s="120"/>
      <c r="D7" s="120"/>
      <c r="E7" s="121"/>
      <c r="F7" s="36" t="s">
        <v>14</v>
      </c>
      <c r="G7" s="114" t="str">
        <f>Instellingen!C40</f>
        <v>11-12 november 2023</v>
      </c>
      <c r="H7" s="115"/>
      <c r="I7" s="115"/>
      <c r="J7" s="115"/>
      <c r="K7" s="115"/>
      <c r="L7" s="115"/>
      <c r="M7" s="115"/>
      <c r="N7" s="116"/>
      <c r="O7" s="128" t="str">
        <f>Instellingen!C41</f>
        <v>16 december 2023</v>
      </c>
      <c r="P7" s="129"/>
      <c r="Q7" s="129"/>
      <c r="R7" s="129"/>
      <c r="S7" s="129"/>
      <c r="T7" s="129"/>
      <c r="U7" s="129"/>
      <c r="V7" s="130"/>
      <c r="W7" s="114" t="str">
        <f>Instellingen!C42</f>
        <v>13 januari 2023</v>
      </c>
      <c r="X7" s="115"/>
      <c r="Y7" s="115"/>
      <c r="Z7" s="115"/>
      <c r="AA7" s="115"/>
      <c r="AB7" s="115"/>
      <c r="AC7" s="115"/>
      <c r="AD7" s="116"/>
      <c r="AE7" s="128" t="str">
        <f>Instellingen!C43</f>
        <v xml:space="preserve"> </v>
      </c>
      <c r="AF7" s="129"/>
      <c r="AG7" s="129"/>
      <c r="AH7" s="129"/>
      <c r="AI7" s="129"/>
      <c r="AJ7" s="129"/>
      <c r="AK7" s="129"/>
      <c r="AL7" s="130"/>
      <c r="AM7" s="114" t="str">
        <f>Instellingen!C44</f>
        <v xml:space="preserve"> </v>
      </c>
      <c r="AN7" s="156"/>
      <c r="AO7" s="156"/>
      <c r="AP7" s="156"/>
      <c r="AQ7" s="156"/>
      <c r="AR7" s="156"/>
      <c r="AS7" s="156"/>
      <c r="AT7" s="157"/>
      <c r="AU7" s="128" t="str">
        <f>Instellingen!C45</f>
        <v xml:space="preserve"> </v>
      </c>
      <c r="AV7" s="158"/>
      <c r="AW7" s="158"/>
      <c r="AX7" s="158"/>
      <c r="AY7" s="158"/>
      <c r="AZ7" s="158"/>
      <c r="BA7" s="158"/>
      <c r="BB7" s="159"/>
      <c r="BC7" s="37" t="s">
        <v>34</v>
      </c>
      <c r="BD7" s="10" t="s">
        <v>35</v>
      </c>
      <c r="BE7" s="5" t="s">
        <v>36</v>
      </c>
      <c r="BF7" s="3"/>
      <c r="BG7" s="3"/>
      <c r="BH7" s="108"/>
      <c r="BI7" s="109"/>
    </row>
    <row r="8" spans="1:92" ht="25.5" customHeight="1" x14ac:dyDescent="0.2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75</v>
      </c>
      <c r="H8" s="90" t="s">
        <v>100</v>
      </c>
      <c r="I8" s="66" t="s">
        <v>77</v>
      </c>
      <c r="J8" s="86" t="s">
        <v>78</v>
      </c>
      <c r="K8" s="83" t="s">
        <v>101</v>
      </c>
      <c r="L8" s="69" t="s">
        <v>80</v>
      </c>
      <c r="M8" s="2" t="s">
        <v>4</v>
      </c>
      <c r="N8" s="2" t="s">
        <v>15</v>
      </c>
      <c r="O8" s="89" t="s">
        <v>75</v>
      </c>
      <c r="P8" s="83" t="s">
        <v>100</v>
      </c>
      <c r="Q8" s="78" t="s">
        <v>77</v>
      </c>
      <c r="R8" s="71" t="s">
        <v>78</v>
      </c>
      <c r="S8" s="83" t="s">
        <v>101</v>
      </c>
      <c r="T8" s="78" t="s">
        <v>80</v>
      </c>
      <c r="U8" s="2" t="s">
        <v>4</v>
      </c>
      <c r="V8" s="2" t="s">
        <v>15</v>
      </c>
      <c r="W8" s="89" t="s">
        <v>75</v>
      </c>
      <c r="X8" s="83" t="s">
        <v>100</v>
      </c>
      <c r="Y8" s="78" t="s">
        <v>77</v>
      </c>
      <c r="Z8" s="71" t="s">
        <v>78</v>
      </c>
      <c r="AA8" s="83" t="s">
        <v>101</v>
      </c>
      <c r="AB8" s="78" t="s">
        <v>80</v>
      </c>
      <c r="AC8" s="2" t="s">
        <v>4</v>
      </c>
      <c r="AD8" s="2" t="s">
        <v>15</v>
      </c>
      <c r="AE8" s="89" t="s">
        <v>75</v>
      </c>
      <c r="AF8" s="83" t="s">
        <v>100</v>
      </c>
      <c r="AG8" s="78" t="s">
        <v>77</v>
      </c>
      <c r="AH8" s="71" t="s">
        <v>78</v>
      </c>
      <c r="AI8" s="83" t="s">
        <v>101</v>
      </c>
      <c r="AJ8" s="78" t="s">
        <v>80</v>
      </c>
      <c r="AK8" s="2" t="s">
        <v>4</v>
      </c>
      <c r="AL8" s="2" t="s">
        <v>15</v>
      </c>
      <c r="AM8" s="89" t="s">
        <v>75</v>
      </c>
      <c r="AN8" s="83" t="s">
        <v>100</v>
      </c>
      <c r="AO8" s="78" t="s">
        <v>77</v>
      </c>
      <c r="AP8" s="71" t="s">
        <v>78</v>
      </c>
      <c r="AQ8" s="83" t="s">
        <v>101</v>
      </c>
      <c r="AR8" s="78" t="s">
        <v>80</v>
      </c>
      <c r="AS8" s="2" t="s">
        <v>4</v>
      </c>
      <c r="AT8" s="2" t="s">
        <v>15</v>
      </c>
      <c r="AU8" s="89" t="s">
        <v>75</v>
      </c>
      <c r="AV8" s="83" t="s">
        <v>100</v>
      </c>
      <c r="AW8" s="78" t="s">
        <v>77</v>
      </c>
      <c r="AX8" s="71" t="s">
        <v>78</v>
      </c>
      <c r="AY8" s="83" t="s">
        <v>101</v>
      </c>
      <c r="AZ8" s="78" t="s">
        <v>80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88</v>
      </c>
      <c r="BL8" s="72" t="s">
        <v>81</v>
      </c>
      <c r="BM8" s="72" t="s">
        <v>89</v>
      </c>
      <c r="BN8" s="72" t="s">
        <v>82</v>
      </c>
      <c r="BO8" s="72" t="s">
        <v>99</v>
      </c>
      <c r="BP8" s="72" t="s">
        <v>90</v>
      </c>
      <c r="BQ8" s="72" t="s">
        <v>83</v>
      </c>
      <c r="BR8" s="72" t="s">
        <v>91</v>
      </c>
      <c r="BS8" s="72" t="s">
        <v>103</v>
      </c>
      <c r="BT8" s="73" t="s">
        <v>98</v>
      </c>
      <c r="BU8" s="72" t="s">
        <v>92</v>
      </c>
      <c r="BV8" s="72" t="s">
        <v>84</v>
      </c>
      <c r="BW8" s="72" t="s">
        <v>93</v>
      </c>
      <c r="BX8" s="72" t="s">
        <v>85</v>
      </c>
      <c r="BY8" s="73" t="s">
        <v>97</v>
      </c>
      <c r="BZ8" s="72" t="s">
        <v>94</v>
      </c>
      <c r="CA8" s="72" t="s">
        <v>86</v>
      </c>
      <c r="CB8" s="72" t="s">
        <v>95</v>
      </c>
      <c r="CC8" s="73" t="s">
        <v>87</v>
      </c>
      <c r="CD8" s="73" t="s">
        <v>96</v>
      </c>
      <c r="CE8" s="72" t="s">
        <v>108</v>
      </c>
      <c r="CF8" s="72" t="s">
        <v>109</v>
      </c>
      <c r="CG8" s="72" t="s">
        <v>110</v>
      </c>
      <c r="CH8" s="72" t="s">
        <v>111</v>
      </c>
      <c r="CI8" s="73" t="s">
        <v>118</v>
      </c>
      <c r="CJ8" s="72" t="s">
        <v>113</v>
      </c>
      <c r="CK8" s="72" t="s">
        <v>114</v>
      </c>
      <c r="CL8" s="72" t="s">
        <v>115</v>
      </c>
      <c r="CM8" s="73" t="s">
        <v>116</v>
      </c>
      <c r="CN8" s="73" t="s">
        <v>117</v>
      </c>
    </row>
    <row r="9" spans="1:92" x14ac:dyDescent="0.2">
      <c r="B9" s="1" t="s">
        <v>208</v>
      </c>
      <c r="C9" s="1" t="s">
        <v>233</v>
      </c>
      <c r="D9" s="1" t="s">
        <v>209</v>
      </c>
      <c r="E9" s="96" t="s">
        <v>238</v>
      </c>
      <c r="F9" s="1" t="s">
        <v>152</v>
      </c>
      <c r="G9" s="62">
        <v>0</v>
      </c>
      <c r="H9" s="80">
        <v>78.14</v>
      </c>
      <c r="J9" s="87">
        <v>0</v>
      </c>
      <c r="K9" s="81">
        <v>35.75</v>
      </c>
      <c r="M9" s="62">
        <v>1</v>
      </c>
      <c r="N9" s="62">
        <v>1</v>
      </c>
      <c r="BC9">
        <f>N9+V9+AD9+AL9+AT9+BB9</f>
        <v>1</v>
      </c>
      <c r="BE9" s="24">
        <f>BC9-BD9</f>
        <v>1</v>
      </c>
      <c r="BK9">
        <f>IF(G9&gt;99,199,G9)</f>
        <v>0</v>
      </c>
      <c r="BL9">
        <f>IF(H9&gt;99,0,H9)</f>
        <v>78.14</v>
      </c>
      <c r="BM9">
        <f>IF(J9&gt;99,199,J9)</f>
        <v>0</v>
      </c>
      <c r="BN9">
        <f>IF(K9&gt;99,0,K9)</f>
        <v>35.75</v>
      </c>
      <c r="BO9">
        <f>BK9+BM9</f>
        <v>0</v>
      </c>
      <c r="BP9">
        <f>IF(O9&gt;99,199,O9)</f>
        <v>0</v>
      </c>
      <c r="BQ9">
        <f>IF(P9&gt;99,0,P9)</f>
        <v>0</v>
      </c>
      <c r="BR9">
        <f>IF(R9&gt;99,199,R9)</f>
        <v>0</v>
      </c>
      <c r="BS9">
        <f>IF(S9&gt;99,0,S9)</f>
        <v>0</v>
      </c>
      <c r="BT9">
        <f>BP9+BR9</f>
        <v>0</v>
      </c>
      <c r="BU9">
        <f>IF(W9&gt;99,199,W9)</f>
        <v>0</v>
      </c>
      <c r="BV9">
        <f>IF(X9&gt;99,0,X9)</f>
        <v>0</v>
      </c>
      <c r="BW9">
        <f>IF(Z9&gt;99,199,Z9)</f>
        <v>0</v>
      </c>
      <c r="BX9">
        <f>IF(AA9&gt;99,0,AA9)</f>
        <v>0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  <row r="10" spans="1:92" x14ac:dyDescent="0.2">
      <c r="B10" s="1" t="s">
        <v>210</v>
      </c>
      <c r="C10" s="1" t="s">
        <v>220</v>
      </c>
      <c r="D10" s="1" t="s">
        <v>211</v>
      </c>
      <c r="E10" s="96" t="s">
        <v>238</v>
      </c>
      <c r="F10" s="1" t="s">
        <v>155</v>
      </c>
      <c r="G10" s="62">
        <v>0</v>
      </c>
      <c r="H10" s="80">
        <v>70.95</v>
      </c>
      <c r="J10" s="87">
        <v>8</v>
      </c>
      <c r="K10" s="81">
        <v>51.99</v>
      </c>
      <c r="M10" s="62">
        <v>2</v>
      </c>
      <c r="N10" s="62">
        <v>2</v>
      </c>
      <c r="BC10">
        <f>N10+V10+AD10+AL10+AT10+BB10</f>
        <v>2</v>
      </c>
      <c r="BE10" s="24">
        <f>BC10-BD10</f>
        <v>2</v>
      </c>
      <c r="BK10">
        <f>IF(G10&gt;99,199,G10)</f>
        <v>0</v>
      </c>
      <c r="BL10">
        <f>IF(H10&gt;99,0,H10)</f>
        <v>70.95</v>
      </c>
      <c r="BM10">
        <f>IF(J10&gt;99,199,J10)</f>
        <v>8</v>
      </c>
      <c r="BN10">
        <f>IF(K10&gt;99,0,K10)</f>
        <v>51.99</v>
      </c>
      <c r="BO10">
        <f>BK10+BM10</f>
        <v>8</v>
      </c>
      <c r="BP10">
        <f>IF(O10&gt;99,199,O10)</f>
        <v>0</v>
      </c>
      <c r="BQ10">
        <f>IF(P10&gt;99,0,P10)</f>
        <v>0</v>
      </c>
      <c r="BR10">
        <f>IF(R10&gt;99,199,R10)</f>
        <v>0</v>
      </c>
      <c r="BS10">
        <f>IF(S10&gt;99,0,S10)</f>
        <v>0</v>
      </c>
      <c r="BT10">
        <f>BP10+BR10</f>
        <v>0</v>
      </c>
      <c r="BU10">
        <f>IF(W10&gt;99,199,W10)</f>
        <v>0</v>
      </c>
      <c r="BV10">
        <f>IF(X10&gt;99,0,X10)</f>
        <v>0</v>
      </c>
      <c r="BW10">
        <f>IF(Z10&gt;99,199,Z10)</f>
        <v>0</v>
      </c>
      <c r="BX10">
        <f>IF(AA10&gt;99,0,AA10)</f>
        <v>0</v>
      </c>
      <c r="BY10">
        <f>BU10+BW10</f>
        <v>0</v>
      </c>
      <c r="BZ10">
        <f>IF(AE10&gt;99,199,AE10)</f>
        <v>0</v>
      </c>
      <c r="CA10">
        <f>IF(AF10&gt;99,0,AF10)</f>
        <v>0</v>
      </c>
      <c r="CB10">
        <f>IF(AH10&gt;99,199,AH10)</f>
        <v>0</v>
      </c>
      <c r="CC10">
        <f>IF(AI10&gt;99,0,AI10)</f>
        <v>0</v>
      </c>
      <c r="CD10">
        <f>BZ10+CB10</f>
        <v>0</v>
      </c>
      <c r="CE10">
        <f>IF(AM10&gt;99,199,AM10)</f>
        <v>0</v>
      </c>
      <c r="CF10">
        <f>IF(AN10&gt;99,0,AN10)</f>
        <v>0</v>
      </c>
      <c r="CG10">
        <f>IF(AP10&gt;99,199,AP10)</f>
        <v>0</v>
      </c>
      <c r="CH10">
        <f>IF(AQ10&gt;99,0,AQ10)</f>
        <v>0</v>
      </c>
      <c r="CI10">
        <f>CE10+CG10</f>
        <v>0</v>
      </c>
      <c r="CJ10">
        <f>IF(AU10&gt;99,199,AU10)</f>
        <v>0</v>
      </c>
      <c r="CK10">
        <f>IF(AV10&gt;99,0,AV10)</f>
        <v>0</v>
      </c>
      <c r="CL10">
        <f>IF(AX10&gt;99,199,AX10)</f>
        <v>0</v>
      </c>
      <c r="CM10">
        <f>IF(AY10&gt;99,0,AY10)</f>
        <v>0</v>
      </c>
      <c r="CN10">
        <f>CJ10+CL10</f>
        <v>0</v>
      </c>
    </row>
  </sheetData>
  <sheetProtection sheet="1" objects="1" scenarios="1"/>
  <sortState xmlns:xlrd2="http://schemas.microsoft.com/office/spreadsheetml/2017/richdata2" ref="A9:CN10">
    <sortCondition ref="N9"/>
  </sortState>
  <mergeCells count="32">
    <mergeCell ref="BC4:BF4"/>
    <mergeCell ref="W3:AL5"/>
    <mergeCell ref="BC3:BF3"/>
    <mergeCell ref="BC5:BF5"/>
    <mergeCell ref="BC6:BE6"/>
    <mergeCell ref="W7:AD7"/>
    <mergeCell ref="AE7:AL7"/>
    <mergeCell ref="AM7:AT7"/>
    <mergeCell ref="AU7:BB7"/>
    <mergeCell ref="W6:AD6"/>
    <mergeCell ref="AE6:AL6"/>
    <mergeCell ref="A1:BI1"/>
    <mergeCell ref="A3:B3"/>
    <mergeCell ref="C3:E3"/>
    <mergeCell ref="F3:N3"/>
    <mergeCell ref="O3:V3"/>
    <mergeCell ref="O4:V4"/>
    <mergeCell ref="BH3:BI7"/>
    <mergeCell ref="A4:B4"/>
    <mergeCell ref="O5:V5"/>
    <mergeCell ref="F4:N4"/>
    <mergeCell ref="C4:E4"/>
    <mergeCell ref="G7:N7"/>
    <mergeCell ref="A5:B5"/>
    <mergeCell ref="C5:E5"/>
    <mergeCell ref="F5:N5"/>
    <mergeCell ref="A6:E7"/>
    <mergeCell ref="G6:N6"/>
    <mergeCell ref="O6:V6"/>
    <mergeCell ref="O7:V7"/>
    <mergeCell ref="AM6:AT6"/>
    <mergeCell ref="AU6:BB6"/>
  </mergeCells>
  <dataValidations count="8">
    <dataValidation operator="lessThan" allowBlank="1" showInputMessage="1" showErrorMessage="1" sqref="O1:O2 AE1:AE2 AU1:AU2 AU9:AU65526 AE9:AE65526 O9:O65526" xr:uid="{00000000-0002-0000-0400-000000000000}"/>
    <dataValidation type="decimal" allowBlank="1" showInputMessage="1" showErrorMessage="1" sqref="L1:L2 I1:I2 T1:T2 Q1:Q2 AG1:AG2 AB1:AB2 Y1:Y2 AJ1:AJ2 AR1:AR2 AO1:AO2 AW1:AW2 AZ1:AZ2 AZ9:AZ65526 AW9:AW65526 AR9:AR65526 AO9:AO65526 AJ9:AJ65526 Q9:Q65526 AG9:AG65526 AB9:AB65526 I9:I65526 T9:T65526 Y9:Y65526 L9:L65526" xr:uid="{00000000-0002-0000-04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26 AY9:AY65526 AN9:AN65526 AQ9:AQ65526 AF9:AF65526 K9:K65526 S9:S65526 P9:P65526 X9:X65526 AA9:AA65526 H9:H65526 AI9:AI65526" xr:uid="{00000000-0002-0000-0400-000002000000}">
      <formula1>0</formula1>
      <formula2>999</formula2>
    </dataValidation>
    <dataValidation type="list" allowBlank="1" showInputMessage="1" showErrorMessage="1" sqref="BH1:BH2 BH9:BH65526" xr:uid="{00000000-0002-0000-0400-000003000000}">
      <formula1>"ja,nee"</formula1>
    </dataValidation>
    <dataValidation type="whole" operator="lessThan" allowBlank="1" showInputMessage="1" showErrorMessage="1" sqref="BG6" xr:uid="{00000000-0002-0000-0400-000004000000}">
      <formula1>340</formula1>
    </dataValidation>
    <dataValidation type="whole" operator="lessThan" allowBlank="1" showInputMessage="1" showErrorMessage="1" sqref="BG5" xr:uid="{00000000-0002-0000-0400-000005000000}">
      <formula1>9</formula1>
    </dataValidation>
    <dataValidation type="whole" allowBlank="1" showInputMessage="1" showErrorMessage="1" sqref="BG4" xr:uid="{00000000-0002-0000-0400-000006000000}">
      <formula1>1</formula1>
      <formula2>2</formula2>
    </dataValidation>
    <dataValidation type="whole" allowBlank="1" showInputMessage="1" showErrorMessage="1" sqref="BG3" xr:uid="{00000000-0002-0000-04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161925</xdr:colOff>
                    <xdr:row>5</xdr:row>
                    <xdr:rowOff>0</xdr:rowOff>
                  </from>
                  <to>
                    <xdr:col>2</xdr:col>
                    <xdr:colOff>485775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11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28575</xdr:colOff>
                    <xdr:row>2</xdr:row>
                    <xdr:rowOff>9525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9525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5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9525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6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9525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7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8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28575</xdr:rowOff>
                  </from>
                  <to>
                    <xdr:col>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1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9525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5" r:id="rId17" name="Button 77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6" r:id="rId18" name="Button 78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9525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3" r:id="rId19" name="Button 135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4" r:id="rId20" name="Button 136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9525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5" r:id="rId21" name="Button 137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6" r:id="rId22" name="Button 138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7" r:id="rId23" name="Button 139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9525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40625" defaultRowHeight="12.75" x14ac:dyDescent="0.2"/>
  <cols>
    <col min="1" max="1" width="4.7109375" style="1" customWidth="1"/>
    <col min="2" max="2" width="10.140625" style="1" customWidth="1"/>
    <col min="3" max="4" width="22.7109375" style="1" customWidth="1"/>
    <col min="5" max="5" width="6.7109375" style="96" hidden="1" customWidth="1"/>
    <col min="6" max="6" width="18.7109375" style="1" customWidth="1"/>
    <col min="7" max="7" width="3.7109375" style="62" customWidth="1"/>
    <col min="8" max="8" width="5.28515625" style="80" customWidth="1"/>
    <col min="9" max="9" width="4.140625" style="67" hidden="1" customWidth="1"/>
    <col min="10" max="10" width="3.7109375" style="87" customWidth="1"/>
    <col min="11" max="11" width="5.28515625" style="81" customWidth="1"/>
    <col min="12" max="12" width="4.140625" style="68" hidden="1" customWidth="1"/>
    <col min="13" max="14" width="3" style="62" customWidth="1"/>
    <col min="15" max="15" width="3.7109375" style="63" customWidth="1"/>
    <col min="16" max="16" width="5.28515625" style="82" customWidth="1"/>
    <col min="17" max="17" width="4.140625" style="70" hidden="1" customWidth="1"/>
    <col min="18" max="18" width="3.7109375" style="63" customWidth="1"/>
    <col min="19" max="19" width="5.28515625" style="82" customWidth="1"/>
    <col min="20" max="20" width="4.140625" style="70" hidden="1" customWidth="1"/>
    <col min="21" max="22" width="3" style="63" customWidth="1"/>
    <col min="23" max="23" width="3.7109375" style="62" customWidth="1"/>
    <col min="24" max="24" width="5.28515625" style="81" customWidth="1"/>
    <col min="25" max="25" width="4.140625" style="68" hidden="1" customWidth="1"/>
    <col min="26" max="26" width="3.7109375" style="62" customWidth="1"/>
    <col min="27" max="27" width="5.28515625" style="81" customWidth="1"/>
    <col min="28" max="28" width="4.140625" style="68" hidden="1" customWidth="1"/>
    <col min="29" max="30" width="3" style="62" customWidth="1"/>
    <col min="31" max="31" width="3.7109375" style="63" hidden="1" customWidth="1"/>
    <col min="32" max="32" width="5.28515625" style="82" hidden="1" customWidth="1"/>
    <col min="33" max="33" width="4.140625" style="70" hidden="1" customWidth="1"/>
    <col min="34" max="34" width="3.7109375" style="63" hidden="1" customWidth="1"/>
    <col min="35" max="35" width="5.28515625" style="82" hidden="1" customWidth="1"/>
    <col min="36" max="36" width="4.140625" style="70" hidden="1" customWidth="1"/>
    <col min="37" max="38" width="3" style="63" hidden="1" customWidth="1"/>
    <col min="39" max="39" width="3.7109375" style="62" hidden="1" customWidth="1"/>
    <col min="40" max="40" width="5.28515625" style="81" hidden="1" customWidth="1"/>
    <col min="41" max="41" width="4.140625" style="68" hidden="1" customWidth="1"/>
    <col min="42" max="42" width="3.7109375" style="62" hidden="1" customWidth="1"/>
    <col min="43" max="43" width="5.28515625" style="81" hidden="1" customWidth="1"/>
    <col min="44" max="44" width="4.140625" style="68" hidden="1" customWidth="1"/>
    <col min="45" max="46" width="3" style="62" hidden="1" customWidth="1"/>
    <col min="47" max="47" width="3.7109375" style="63" hidden="1" customWidth="1"/>
    <col min="48" max="48" width="5.28515625" style="82" hidden="1" customWidth="1"/>
    <col min="49" max="49" width="4.140625" style="70" hidden="1" customWidth="1"/>
    <col min="50" max="50" width="3.7109375" style="63" hidden="1" customWidth="1"/>
    <col min="51" max="51" width="5.28515625" style="82" hidden="1" customWidth="1"/>
    <col min="52" max="52" width="4.140625" style="70" hidden="1" customWidth="1"/>
    <col min="53" max="54" width="3" style="63" hidden="1" customWidth="1"/>
    <col min="55" max="55" width="5.7109375" customWidth="1"/>
    <col min="56" max="56" width="5.5703125" bestFit="1" customWidth="1"/>
    <col min="57" max="57" width="6" customWidth="1"/>
    <col min="58" max="58" width="4" style="1" customWidth="1"/>
    <col min="59" max="59" width="4.85546875" style="1" customWidth="1"/>
    <col min="60" max="60" width="5.42578125" style="1" customWidth="1"/>
    <col min="61" max="61" width="17.285156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109375" hidden="1" customWidth="1"/>
    <col min="67" max="67" width="5.7109375" hidden="1" customWidth="1"/>
    <col min="68" max="68" width="4" hidden="1" customWidth="1"/>
    <col min="69" max="69" width="5" hidden="1" customWidth="1"/>
    <col min="70" max="70" width="4" hidden="1" customWidth="1"/>
    <col min="71" max="71" width="6.7109375" hidden="1" customWidth="1"/>
    <col min="72" max="72" width="5.7109375" hidden="1" customWidth="1"/>
    <col min="73" max="73" width="4" hidden="1" customWidth="1"/>
    <col min="74" max="74" width="5" hidden="1" customWidth="1"/>
    <col min="75" max="75" width="4" hidden="1" customWidth="1"/>
    <col min="76" max="76" width="6.7109375" hidden="1" customWidth="1"/>
    <col min="77" max="77" width="5.7109375" hidden="1" customWidth="1"/>
    <col min="78" max="78" width="4" hidden="1" customWidth="1"/>
    <col min="79" max="79" width="5" hidden="1" customWidth="1"/>
    <col min="80" max="80" width="4" hidden="1" customWidth="1"/>
    <col min="81" max="81" width="6.7109375" hidden="1" customWidth="1"/>
    <col min="82" max="82" width="6.28515625" hidden="1" customWidth="1"/>
    <col min="83" max="83" width="4" hidden="1" customWidth="1"/>
    <col min="84" max="84" width="5" hidden="1" customWidth="1"/>
    <col min="85" max="85" width="4" hidden="1" customWidth="1"/>
    <col min="86" max="86" width="6.7109375" hidden="1" customWidth="1"/>
    <col min="87" max="87" width="5.7109375" hidden="1" customWidth="1"/>
    <col min="88" max="88" width="4" hidden="1" customWidth="1"/>
    <col min="89" max="89" width="5" hidden="1" customWidth="1"/>
    <col min="90" max="90" width="4" hidden="1" customWidth="1"/>
    <col min="91" max="91" width="6.7109375" hidden="1" customWidth="1"/>
    <col min="92" max="92" width="6.28515625" hidden="1" customWidth="1"/>
  </cols>
  <sheetData>
    <row r="1" spans="1:92" x14ac:dyDescent="0.2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">
      <c r="A3" s="110" t="s">
        <v>8</v>
      </c>
      <c r="B3" s="111"/>
      <c r="C3" s="101" t="str">
        <f>Instellingen!B3</f>
        <v>Kring Berkel Ijssel</v>
      </c>
      <c r="D3" s="102"/>
      <c r="E3" s="103"/>
      <c r="F3" s="110" t="s">
        <v>27</v>
      </c>
      <c r="G3" s="112"/>
      <c r="H3" s="112"/>
      <c r="I3" s="112"/>
      <c r="J3" s="112"/>
      <c r="K3" s="112"/>
      <c r="L3" s="112"/>
      <c r="M3" s="112"/>
      <c r="N3" s="111"/>
      <c r="O3" s="134"/>
      <c r="P3" s="135"/>
      <c r="Q3" s="135"/>
      <c r="R3" s="135"/>
      <c r="S3" s="135"/>
      <c r="T3" s="135"/>
      <c r="U3" s="135"/>
      <c r="V3" s="136"/>
      <c r="W3" s="142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4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0" t="s">
        <v>26</v>
      </c>
      <c r="BD3" s="112"/>
      <c r="BE3" s="112"/>
      <c r="BF3" s="111"/>
      <c r="BG3" s="20">
        <f>Instellingen!B6</f>
        <v>3</v>
      </c>
      <c r="BH3" s="104"/>
      <c r="BI3" s="105"/>
    </row>
    <row r="4" spans="1:92" x14ac:dyDescent="0.2">
      <c r="A4" s="110" t="s">
        <v>9</v>
      </c>
      <c r="B4" s="111"/>
      <c r="C4" s="113" t="s">
        <v>131</v>
      </c>
      <c r="D4" s="102"/>
      <c r="E4" s="103"/>
      <c r="F4" s="110" t="s">
        <v>33</v>
      </c>
      <c r="G4" s="112"/>
      <c r="H4" s="112"/>
      <c r="I4" s="112"/>
      <c r="J4" s="112"/>
      <c r="K4" s="112"/>
      <c r="L4" s="112"/>
      <c r="M4" s="112"/>
      <c r="N4" s="111"/>
      <c r="O4" s="101">
        <f>Instellingen!B7</f>
        <v>1</v>
      </c>
      <c r="P4" s="102"/>
      <c r="Q4" s="102"/>
      <c r="R4" s="102"/>
      <c r="S4" s="102"/>
      <c r="T4" s="102"/>
      <c r="U4" s="102"/>
      <c r="V4" s="103"/>
      <c r="W4" s="145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7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0"/>
      <c r="BD4" s="112"/>
      <c r="BE4" s="112"/>
      <c r="BF4" s="111"/>
      <c r="BG4" s="20"/>
      <c r="BH4" s="106"/>
      <c r="BI4" s="107"/>
    </row>
    <row r="5" spans="1:92" x14ac:dyDescent="0.2">
      <c r="A5" s="110" t="s">
        <v>10</v>
      </c>
      <c r="B5" s="111"/>
      <c r="C5" s="101"/>
      <c r="D5" s="102"/>
      <c r="E5" s="103"/>
      <c r="F5" s="110" t="s">
        <v>11</v>
      </c>
      <c r="G5" s="112"/>
      <c r="H5" s="112"/>
      <c r="I5" s="112"/>
      <c r="J5" s="112"/>
      <c r="K5" s="112"/>
      <c r="L5" s="112"/>
      <c r="M5" s="112"/>
      <c r="N5" s="111"/>
      <c r="O5" s="101">
        <f>Instellingen!B5</f>
        <v>99</v>
      </c>
      <c r="P5" s="102"/>
      <c r="Q5" s="102"/>
      <c r="R5" s="102"/>
      <c r="S5" s="102"/>
      <c r="T5" s="102"/>
      <c r="U5" s="102"/>
      <c r="V5" s="103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50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1" t="s">
        <v>12</v>
      </c>
      <c r="BD5" s="152"/>
      <c r="BE5" s="152"/>
      <c r="BF5" s="153"/>
      <c r="BG5" s="8">
        <v>2</v>
      </c>
      <c r="BH5" s="106"/>
      <c r="BI5" s="107"/>
    </row>
    <row r="6" spans="1:92" ht="12.75" customHeight="1" x14ac:dyDescent="0.2">
      <c r="A6" s="117"/>
      <c r="B6" s="118"/>
      <c r="C6" s="118"/>
      <c r="D6" s="118"/>
      <c r="E6" s="119"/>
      <c r="F6" s="36" t="s">
        <v>13</v>
      </c>
      <c r="G6" s="122" t="str">
        <f>Instellingen!B40</f>
        <v>Laag Soeren</v>
      </c>
      <c r="H6" s="123"/>
      <c r="I6" s="123"/>
      <c r="J6" s="123"/>
      <c r="K6" s="123"/>
      <c r="L6" s="123"/>
      <c r="M6" s="123"/>
      <c r="N6" s="124"/>
      <c r="O6" s="125" t="str">
        <f>Instellingen!B41</f>
        <v>Laag Soeren</v>
      </c>
      <c r="P6" s="126"/>
      <c r="Q6" s="126"/>
      <c r="R6" s="126"/>
      <c r="S6" s="126"/>
      <c r="T6" s="126"/>
      <c r="U6" s="126"/>
      <c r="V6" s="127"/>
      <c r="W6" s="122" t="str">
        <f>Instellingen!B42</f>
        <v>Brummen</v>
      </c>
      <c r="X6" s="123"/>
      <c r="Y6" s="123"/>
      <c r="Z6" s="123"/>
      <c r="AA6" s="123"/>
      <c r="AB6" s="123"/>
      <c r="AC6" s="123"/>
      <c r="AD6" s="124"/>
      <c r="AE6" s="125" t="str">
        <f>Instellingen!B43</f>
        <v xml:space="preserve"> </v>
      </c>
      <c r="AF6" s="126"/>
      <c r="AG6" s="126"/>
      <c r="AH6" s="126"/>
      <c r="AI6" s="126"/>
      <c r="AJ6" s="126"/>
      <c r="AK6" s="126"/>
      <c r="AL6" s="127"/>
      <c r="AM6" s="122" t="str">
        <f>Instellingen!B44</f>
        <v xml:space="preserve"> </v>
      </c>
      <c r="AN6" s="123"/>
      <c r="AO6" s="123"/>
      <c r="AP6" s="123"/>
      <c r="AQ6" s="123"/>
      <c r="AR6" s="123"/>
      <c r="AS6" s="123"/>
      <c r="AT6" s="124"/>
      <c r="AU6" s="125" t="str">
        <f>Instellingen!B45</f>
        <v xml:space="preserve"> </v>
      </c>
      <c r="AV6" s="126"/>
      <c r="AW6" s="126"/>
      <c r="AX6" s="126"/>
      <c r="AY6" s="126"/>
      <c r="AZ6" s="126"/>
      <c r="BA6" s="126"/>
      <c r="BB6" s="127"/>
      <c r="BC6" s="154" t="s">
        <v>32</v>
      </c>
      <c r="BD6" s="155"/>
      <c r="BE6" s="111"/>
      <c r="BF6" s="34"/>
      <c r="BG6" s="20"/>
      <c r="BH6" s="106"/>
      <c r="BI6" s="107"/>
    </row>
    <row r="7" spans="1:92" ht="12.75" customHeight="1" x14ac:dyDescent="0.2">
      <c r="A7" s="120"/>
      <c r="B7" s="120"/>
      <c r="C7" s="120"/>
      <c r="D7" s="120"/>
      <c r="E7" s="121"/>
      <c r="F7" s="36" t="s">
        <v>14</v>
      </c>
      <c r="G7" s="114" t="str">
        <f>Instellingen!C40</f>
        <v>11-12 november 2023</v>
      </c>
      <c r="H7" s="115"/>
      <c r="I7" s="115"/>
      <c r="J7" s="115"/>
      <c r="K7" s="115"/>
      <c r="L7" s="115"/>
      <c r="M7" s="115"/>
      <c r="N7" s="116"/>
      <c r="O7" s="128" t="str">
        <f>Instellingen!C41</f>
        <v>16 december 2023</v>
      </c>
      <c r="P7" s="129"/>
      <c r="Q7" s="129"/>
      <c r="R7" s="129"/>
      <c r="S7" s="129"/>
      <c r="T7" s="129"/>
      <c r="U7" s="129"/>
      <c r="V7" s="130"/>
      <c r="W7" s="114" t="str">
        <f>Instellingen!C42</f>
        <v>13 januari 2023</v>
      </c>
      <c r="X7" s="115"/>
      <c r="Y7" s="115"/>
      <c r="Z7" s="115"/>
      <c r="AA7" s="115"/>
      <c r="AB7" s="115"/>
      <c r="AC7" s="115"/>
      <c r="AD7" s="116"/>
      <c r="AE7" s="128" t="str">
        <f>Instellingen!C43</f>
        <v xml:space="preserve"> </v>
      </c>
      <c r="AF7" s="129"/>
      <c r="AG7" s="129"/>
      <c r="AH7" s="129"/>
      <c r="AI7" s="129"/>
      <c r="AJ7" s="129"/>
      <c r="AK7" s="129"/>
      <c r="AL7" s="130"/>
      <c r="AM7" s="114" t="str">
        <f>Instellingen!C44</f>
        <v xml:space="preserve"> </v>
      </c>
      <c r="AN7" s="156"/>
      <c r="AO7" s="156"/>
      <c r="AP7" s="156"/>
      <c r="AQ7" s="156"/>
      <c r="AR7" s="156"/>
      <c r="AS7" s="156"/>
      <c r="AT7" s="157"/>
      <c r="AU7" s="128" t="str">
        <f>Instellingen!C45</f>
        <v xml:space="preserve"> </v>
      </c>
      <c r="AV7" s="158"/>
      <c r="AW7" s="158"/>
      <c r="AX7" s="158"/>
      <c r="AY7" s="158"/>
      <c r="AZ7" s="158"/>
      <c r="BA7" s="158"/>
      <c r="BB7" s="159"/>
      <c r="BC7" s="37" t="s">
        <v>34</v>
      </c>
      <c r="BD7" s="10" t="s">
        <v>35</v>
      </c>
      <c r="BE7" s="5" t="s">
        <v>36</v>
      </c>
      <c r="BF7" s="3"/>
      <c r="BG7" s="3"/>
      <c r="BH7" s="108"/>
      <c r="BI7" s="109"/>
    </row>
    <row r="8" spans="1:92" ht="25.5" customHeight="1" x14ac:dyDescent="0.2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75</v>
      </c>
      <c r="H8" s="90" t="s">
        <v>100</v>
      </c>
      <c r="I8" s="66" t="s">
        <v>77</v>
      </c>
      <c r="J8" s="86" t="s">
        <v>78</v>
      </c>
      <c r="K8" s="83" t="s">
        <v>101</v>
      </c>
      <c r="L8" s="69" t="s">
        <v>80</v>
      </c>
      <c r="M8" s="2" t="s">
        <v>4</v>
      </c>
      <c r="N8" s="2" t="s">
        <v>15</v>
      </c>
      <c r="O8" s="89" t="s">
        <v>75</v>
      </c>
      <c r="P8" s="83" t="s">
        <v>100</v>
      </c>
      <c r="Q8" s="78" t="s">
        <v>77</v>
      </c>
      <c r="R8" s="71" t="s">
        <v>78</v>
      </c>
      <c r="S8" s="83" t="s">
        <v>101</v>
      </c>
      <c r="T8" s="78" t="s">
        <v>80</v>
      </c>
      <c r="U8" s="2" t="s">
        <v>4</v>
      </c>
      <c r="V8" s="2" t="s">
        <v>15</v>
      </c>
      <c r="W8" s="89" t="s">
        <v>75</v>
      </c>
      <c r="X8" s="83" t="s">
        <v>100</v>
      </c>
      <c r="Y8" s="78" t="s">
        <v>77</v>
      </c>
      <c r="Z8" s="71" t="s">
        <v>78</v>
      </c>
      <c r="AA8" s="83" t="s">
        <v>101</v>
      </c>
      <c r="AB8" s="78" t="s">
        <v>80</v>
      </c>
      <c r="AC8" s="2" t="s">
        <v>4</v>
      </c>
      <c r="AD8" s="2" t="s">
        <v>15</v>
      </c>
      <c r="AE8" s="89" t="s">
        <v>75</v>
      </c>
      <c r="AF8" s="83" t="s">
        <v>100</v>
      </c>
      <c r="AG8" s="78" t="s">
        <v>77</v>
      </c>
      <c r="AH8" s="71" t="s">
        <v>78</v>
      </c>
      <c r="AI8" s="83" t="s">
        <v>101</v>
      </c>
      <c r="AJ8" s="78" t="s">
        <v>80</v>
      </c>
      <c r="AK8" s="2" t="s">
        <v>4</v>
      </c>
      <c r="AL8" s="2" t="s">
        <v>15</v>
      </c>
      <c r="AM8" s="89" t="s">
        <v>75</v>
      </c>
      <c r="AN8" s="83" t="s">
        <v>100</v>
      </c>
      <c r="AO8" s="78" t="s">
        <v>77</v>
      </c>
      <c r="AP8" s="71" t="s">
        <v>78</v>
      </c>
      <c r="AQ8" s="83" t="s">
        <v>101</v>
      </c>
      <c r="AR8" s="78" t="s">
        <v>80</v>
      </c>
      <c r="AS8" s="2" t="s">
        <v>4</v>
      </c>
      <c r="AT8" s="2" t="s">
        <v>15</v>
      </c>
      <c r="AU8" s="89" t="s">
        <v>75</v>
      </c>
      <c r="AV8" s="83" t="s">
        <v>100</v>
      </c>
      <c r="AW8" s="78" t="s">
        <v>77</v>
      </c>
      <c r="AX8" s="71" t="s">
        <v>78</v>
      </c>
      <c r="AY8" s="83" t="s">
        <v>101</v>
      </c>
      <c r="AZ8" s="78" t="s">
        <v>80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88</v>
      </c>
      <c r="BL8" s="72" t="s">
        <v>81</v>
      </c>
      <c r="BM8" s="72" t="s">
        <v>89</v>
      </c>
      <c r="BN8" s="72" t="s">
        <v>82</v>
      </c>
      <c r="BO8" s="72" t="s">
        <v>99</v>
      </c>
      <c r="BP8" s="72" t="s">
        <v>90</v>
      </c>
      <c r="BQ8" s="72" t="s">
        <v>83</v>
      </c>
      <c r="BR8" s="72" t="s">
        <v>91</v>
      </c>
      <c r="BS8" s="72" t="s">
        <v>103</v>
      </c>
      <c r="BT8" s="73" t="s">
        <v>98</v>
      </c>
      <c r="BU8" s="72" t="s">
        <v>92</v>
      </c>
      <c r="BV8" s="72" t="s">
        <v>84</v>
      </c>
      <c r="BW8" s="72" t="s">
        <v>93</v>
      </c>
      <c r="BX8" s="72" t="s">
        <v>85</v>
      </c>
      <c r="BY8" s="73" t="s">
        <v>97</v>
      </c>
      <c r="BZ8" s="72" t="s">
        <v>94</v>
      </c>
      <c r="CA8" s="72" t="s">
        <v>86</v>
      </c>
      <c r="CB8" s="72" t="s">
        <v>95</v>
      </c>
      <c r="CC8" s="73" t="s">
        <v>87</v>
      </c>
      <c r="CD8" s="73" t="s">
        <v>96</v>
      </c>
      <c r="CE8" s="72" t="s">
        <v>108</v>
      </c>
      <c r="CF8" s="72" t="s">
        <v>109</v>
      </c>
      <c r="CG8" s="72" t="s">
        <v>110</v>
      </c>
      <c r="CH8" s="72" t="s">
        <v>111</v>
      </c>
      <c r="CI8" s="73" t="s">
        <v>118</v>
      </c>
      <c r="CJ8" s="72" t="s">
        <v>113</v>
      </c>
      <c r="CK8" s="72" t="s">
        <v>114</v>
      </c>
      <c r="CL8" s="72" t="s">
        <v>115</v>
      </c>
      <c r="CM8" s="73" t="s">
        <v>116</v>
      </c>
      <c r="CN8" s="73" t="s">
        <v>117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500-000000000000}">
      <formula1>1</formula1>
      <formula2>4</formula2>
    </dataValidation>
    <dataValidation type="whole" allowBlank="1" showInputMessage="1" showErrorMessage="1" sqref="BG4" xr:uid="{00000000-0002-0000-0500-000001000000}">
      <formula1>1</formula1>
      <formula2>2</formula2>
    </dataValidation>
    <dataValidation type="whole" operator="lessThan" allowBlank="1" showInputMessage="1" showErrorMessage="1" sqref="BG5" xr:uid="{00000000-0002-0000-0500-000002000000}">
      <formula1>9</formula1>
    </dataValidation>
    <dataValidation type="whole" operator="lessThan" allowBlank="1" showInputMessage="1" showErrorMessage="1" sqref="BG6" xr:uid="{00000000-0002-0000-0500-000003000000}">
      <formula1>340</formula1>
    </dataValidation>
    <dataValidation type="list" allowBlank="1" showInputMessage="1" showErrorMessage="1" sqref="BH1:BH2 BH9:BH65536" xr:uid="{00000000-0002-0000-05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5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5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5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161925</xdr:colOff>
                    <xdr:row>5</xdr:row>
                    <xdr:rowOff>0</xdr:rowOff>
                  </from>
                  <to>
                    <xdr:col>2</xdr:col>
                    <xdr:colOff>485775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11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28575</xdr:colOff>
                    <xdr:row>2</xdr:row>
                    <xdr:rowOff>9525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9525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9525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9525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28575</xdr:rowOff>
                  </from>
                  <to>
                    <xdr:col>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9525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9525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9525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9525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2">
    <pageSetUpPr fitToPage="1"/>
  </sheetPr>
  <dimension ref="A1:CN8"/>
  <sheetViews>
    <sheetView tabSelected="1"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40625" defaultRowHeight="12.75" x14ac:dyDescent="0.2"/>
  <cols>
    <col min="1" max="1" width="4.7109375" style="1" customWidth="1"/>
    <col min="2" max="2" width="10.140625" style="1" customWidth="1"/>
    <col min="3" max="4" width="22.7109375" style="1" customWidth="1"/>
    <col min="5" max="5" width="6.7109375" style="96" hidden="1" customWidth="1"/>
    <col min="6" max="6" width="18.7109375" style="1" customWidth="1"/>
    <col min="7" max="7" width="3.7109375" style="62" customWidth="1"/>
    <col min="8" max="8" width="5.28515625" style="80" customWidth="1"/>
    <col min="9" max="9" width="4.140625" style="67" hidden="1" customWidth="1"/>
    <col min="10" max="10" width="3.7109375" style="87" customWidth="1"/>
    <col min="11" max="11" width="5.28515625" style="81" customWidth="1"/>
    <col min="12" max="12" width="4.140625" style="68" hidden="1" customWidth="1"/>
    <col min="13" max="14" width="3" style="62" customWidth="1"/>
    <col min="15" max="15" width="3.7109375" style="63" customWidth="1"/>
    <col min="16" max="16" width="5.28515625" style="82" customWidth="1"/>
    <col min="17" max="17" width="4.140625" style="70" hidden="1" customWidth="1"/>
    <col min="18" max="18" width="3.7109375" style="63" customWidth="1"/>
    <col min="19" max="19" width="5.28515625" style="82" customWidth="1"/>
    <col min="20" max="20" width="4.140625" style="70" hidden="1" customWidth="1"/>
    <col min="21" max="22" width="3" style="63" customWidth="1"/>
    <col min="23" max="23" width="3.7109375" style="62" customWidth="1"/>
    <col min="24" max="24" width="5.28515625" style="81" customWidth="1"/>
    <col min="25" max="25" width="4.140625" style="68" hidden="1" customWidth="1"/>
    <col min="26" max="26" width="3.7109375" style="62" customWidth="1"/>
    <col min="27" max="27" width="5.28515625" style="81" customWidth="1"/>
    <col min="28" max="28" width="4.140625" style="68" hidden="1" customWidth="1"/>
    <col min="29" max="30" width="3" style="62" customWidth="1"/>
    <col min="31" max="31" width="3.7109375" style="63" hidden="1" customWidth="1"/>
    <col min="32" max="32" width="5.28515625" style="82" hidden="1" customWidth="1"/>
    <col min="33" max="33" width="4.140625" style="70" hidden="1" customWidth="1"/>
    <col min="34" max="34" width="3.7109375" style="63" hidden="1" customWidth="1"/>
    <col min="35" max="35" width="5.28515625" style="82" hidden="1" customWidth="1"/>
    <col min="36" max="36" width="4.140625" style="70" hidden="1" customWidth="1"/>
    <col min="37" max="38" width="3" style="63" hidden="1" customWidth="1"/>
    <col min="39" max="39" width="3.7109375" style="62" hidden="1" customWidth="1"/>
    <col min="40" max="40" width="5.28515625" style="81" hidden="1" customWidth="1"/>
    <col min="41" max="41" width="4.140625" style="68" hidden="1" customWidth="1"/>
    <col min="42" max="42" width="3.7109375" style="62" hidden="1" customWidth="1"/>
    <col min="43" max="43" width="5.28515625" style="81" hidden="1" customWidth="1"/>
    <col min="44" max="44" width="4.140625" style="68" hidden="1" customWidth="1"/>
    <col min="45" max="46" width="3" style="62" hidden="1" customWidth="1"/>
    <col min="47" max="47" width="3.7109375" style="63" hidden="1" customWidth="1"/>
    <col min="48" max="48" width="5.28515625" style="82" hidden="1" customWidth="1"/>
    <col min="49" max="49" width="4.140625" style="70" hidden="1" customWidth="1"/>
    <col min="50" max="50" width="3.7109375" style="63" hidden="1" customWidth="1"/>
    <col min="51" max="51" width="5.28515625" style="82" hidden="1" customWidth="1"/>
    <col min="52" max="52" width="4.140625" style="70" hidden="1" customWidth="1"/>
    <col min="53" max="54" width="3" style="63" hidden="1" customWidth="1"/>
    <col min="55" max="55" width="5.7109375" customWidth="1"/>
    <col min="56" max="56" width="5.5703125" bestFit="1" customWidth="1"/>
    <col min="57" max="57" width="6" customWidth="1"/>
    <col min="58" max="58" width="4" style="1" customWidth="1"/>
    <col min="59" max="59" width="4.85546875" style="1" customWidth="1"/>
    <col min="60" max="60" width="5.42578125" style="1" customWidth="1"/>
    <col min="61" max="61" width="17.285156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109375" hidden="1" customWidth="1"/>
    <col min="67" max="67" width="5.7109375" hidden="1" customWidth="1"/>
    <col min="68" max="68" width="4" hidden="1" customWidth="1"/>
    <col min="69" max="69" width="5" hidden="1" customWidth="1"/>
    <col min="70" max="70" width="4" hidden="1" customWidth="1"/>
    <col min="71" max="71" width="6.7109375" hidden="1" customWidth="1"/>
    <col min="72" max="72" width="5.7109375" hidden="1" customWidth="1"/>
    <col min="73" max="73" width="4" hidden="1" customWidth="1"/>
    <col min="74" max="74" width="5" hidden="1" customWidth="1"/>
    <col min="75" max="75" width="4" hidden="1" customWidth="1"/>
    <col min="76" max="76" width="6.7109375" hidden="1" customWidth="1"/>
    <col min="77" max="77" width="5.7109375" hidden="1" customWidth="1"/>
    <col min="78" max="78" width="4" hidden="1" customWidth="1"/>
    <col min="79" max="79" width="5" hidden="1" customWidth="1"/>
    <col min="80" max="80" width="4" hidden="1" customWidth="1"/>
    <col min="81" max="81" width="6.7109375" hidden="1" customWidth="1"/>
    <col min="82" max="82" width="6.28515625" hidden="1" customWidth="1"/>
    <col min="83" max="83" width="4" hidden="1" customWidth="1"/>
    <col min="84" max="84" width="5" hidden="1" customWidth="1"/>
    <col min="85" max="85" width="4" hidden="1" customWidth="1"/>
    <col min="86" max="86" width="6.7109375" hidden="1" customWidth="1"/>
    <col min="87" max="87" width="5.7109375" hidden="1" customWidth="1"/>
    <col min="88" max="88" width="4" hidden="1" customWidth="1"/>
    <col min="89" max="89" width="5" hidden="1" customWidth="1"/>
    <col min="90" max="90" width="4" hidden="1" customWidth="1"/>
    <col min="91" max="91" width="6.7109375" hidden="1" customWidth="1"/>
    <col min="92" max="92" width="6.28515625" hidden="1" customWidth="1"/>
  </cols>
  <sheetData>
    <row r="1" spans="1:92" x14ac:dyDescent="0.2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">
      <c r="A3" s="110" t="s">
        <v>8</v>
      </c>
      <c r="B3" s="111"/>
      <c r="C3" s="101" t="str">
        <f>Instellingen!B3</f>
        <v>Kring Berkel Ijssel</v>
      </c>
      <c r="D3" s="102"/>
      <c r="E3" s="103"/>
      <c r="F3" s="110" t="s">
        <v>27</v>
      </c>
      <c r="G3" s="112"/>
      <c r="H3" s="112"/>
      <c r="I3" s="112"/>
      <c r="J3" s="112"/>
      <c r="K3" s="112"/>
      <c r="L3" s="112"/>
      <c r="M3" s="112"/>
      <c r="N3" s="111"/>
      <c r="O3" s="134"/>
      <c r="P3" s="135"/>
      <c r="Q3" s="135"/>
      <c r="R3" s="135"/>
      <c r="S3" s="135"/>
      <c r="T3" s="135"/>
      <c r="U3" s="135"/>
      <c r="V3" s="136"/>
      <c r="W3" s="142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4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0" t="s">
        <v>26</v>
      </c>
      <c r="BD3" s="112"/>
      <c r="BE3" s="112"/>
      <c r="BF3" s="111"/>
      <c r="BG3" s="20">
        <f>Instellingen!B6</f>
        <v>3</v>
      </c>
      <c r="BH3" s="104"/>
      <c r="BI3" s="105"/>
    </row>
    <row r="4" spans="1:92" x14ac:dyDescent="0.2">
      <c r="A4" s="110" t="s">
        <v>9</v>
      </c>
      <c r="B4" s="111"/>
      <c r="C4" s="113" t="s">
        <v>132</v>
      </c>
      <c r="D4" s="102"/>
      <c r="E4" s="103"/>
      <c r="F4" s="110" t="s">
        <v>33</v>
      </c>
      <c r="G4" s="112"/>
      <c r="H4" s="112"/>
      <c r="I4" s="112"/>
      <c r="J4" s="112"/>
      <c r="K4" s="112"/>
      <c r="L4" s="112"/>
      <c r="M4" s="112"/>
      <c r="N4" s="111"/>
      <c r="O4" s="101">
        <f>Instellingen!B7</f>
        <v>1</v>
      </c>
      <c r="P4" s="102"/>
      <c r="Q4" s="102"/>
      <c r="R4" s="102"/>
      <c r="S4" s="102"/>
      <c r="T4" s="102"/>
      <c r="U4" s="102"/>
      <c r="V4" s="103"/>
      <c r="W4" s="145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7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0"/>
      <c r="BD4" s="112"/>
      <c r="BE4" s="112"/>
      <c r="BF4" s="111"/>
      <c r="BG4" s="20"/>
      <c r="BH4" s="106"/>
      <c r="BI4" s="107"/>
    </row>
    <row r="5" spans="1:92" x14ac:dyDescent="0.2">
      <c r="A5" s="110" t="s">
        <v>10</v>
      </c>
      <c r="B5" s="111"/>
      <c r="C5" s="101"/>
      <c r="D5" s="102"/>
      <c r="E5" s="103"/>
      <c r="F5" s="110" t="s">
        <v>11</v>
      </c>
      <c r="G5" s="112"/>
      <c r="H5" s="112"/>
      <c r="I5" s="112"/>
      <c r="J5" s="112"/>
      <c r="K5" s="112"/>
      <c r="L5" s="112"/>
      <c r="M5" s="112"/>
      <c r="N5" s="111"/>
      <c r="O5" s="101">
        <f>Instellingen!B5</f>
        <v>99</v>
      </c>
      <c r="P5" s="102"/>
      <c r="Q5" s="102"/>
      <c r="R5" s="102"/>
      <c r="S5" s="102"/>
      <c r="T5" s="102"/>
      <c r="U5" s="102"/>
      <c r="V5" s="103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50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1" t="s">
        <v>12</v>
      </c>
      <c r="BD5" s="152"/>
      <c r="BE5" s="152"/>
      <c r="BF5" s="153"/>
      <c r="BG5" s="8">
        <v>2</v>
      </c>
      <c r="BH5" s="106"/>
      <c r="BI5" s="107"/>
    </row>
    <row r="6" spans="1:92" ht="12.75" customHeight="1" x14ac:dyDescent="0.2">
      <c r="A6" s="117"/>
      <c r="B6" s="118"/>
      <c r="C6" s="118"/>
      <c r="D6" s="118"/>
      <c r="E6" s="119"/>
      <c r="F6" s="36" t="s">
        <v>13</v>
      </c>
      <c r="G6" s="122" t="str">
        <f>Instellingen!B40</f>
        <v>Laag Soeren</v>
      </c>
      <c r="H6" s="123"/>
      <c r="I6" s="123"/>
      <c r="J6" s="123"/>
      <c r="K6" s="123"/>
      <c r="L6" s="123"/>
      <c r="M6" s="123"/>
      <c r="N6" s="124"/>
      <c r="O6" s="125" t="str">
        <f>Instellingen!B41</f>
        <v>Laag Soeren</v>
      </c>
      <c r="P6" s="126"/>
      <c r="Q6" s="126"/>
      <c r="R6" s="126"/>
      <c r="S6" s="126"/>
      <c r="T6" s="126"/>
      <c r="U6" s="126"/>
      <c r="V6" s="127"/>
      <c r="W6" s="122" t="str">
        <f>Instellingen!B42</f>
        <v>Brummen</v>
      </c>
      <c r="X6" s="123"/>
      <c r="Y6" s="123"/>
      <c r="Z6" s="123"/>
      <c r="AA6" s="123"/>
      <c r="AB6" s="123"/>
      <c r="AC6" s="123"/>
      <c r="AD6" s="124"/>
      <c r="AE6" s="125" t="str">
        <f>Instellingen!B43</f>
        <v xml:space="preserve"> </v>
      </c>
      <c r="AF6" s="126"/>
      <c r="AG6" s="126"/>
      <c r="AH6" s="126"/>
      <c r="AI6" s="126"/>
      <c r="AJ6" s="126"/>
      <c r="AK6" s="126"/>
      <c r="AL6" s="127"/>
      <c r="AM6" s="122" t="str">
        <f>Instellingen!B44</f>
        <v xml:space="preserve"> </v>
      </c>
      <c r="AN6" s="123"/>
      <c r="AO6" s="123"/>
      <c r="AP6" s="123"/>
      <c r="AQ6" s="123"/>
      <c r="AR6" s="123"/>
      <c r="AS6" s="123"/>
      <c r="AT6" s="124"/>
      <c r="AU6" s="125" t="str">
        <f>Instellingen!B45</f>
        <v xml:space="preserve"> </v>
      </c>
      <c r="AV6" s="126"/>
      <c r="AW6" s="126"/>
      <c r="AX6" s="126"/>
      <c r="AY6" s="126"/>
      <c r="AZ6" s="126"/>
      <c r="BA6" s="126"/>
      <c r="BB6" s="127"/>
      <c r="BC6" s="154" t="s">
        <v>32</v>
      </c>
      <c r="BD6" s="155"/>
      <c r="BE6" s="111"/>
      <c r="BF6" s="34"/>
      <c r="BG6" s="20"/>
      <c r="BH6" s="106"/>
      <c r="BI6" s="107"/>
    </row>
    <row r="7" spans="1:92" ht="12.75" customHeight="1" x14ac:dyDescent="0.2">
      <c r="A7" s="120"/>
      <c r="B7" s="120"/>
      <c r="C7" s="120"/>
      <c r="D7" s="120"/>
      <c r="E7" s="121"/>
      <c r="F7" s="36" t="s">
        <v>14</v>
      </c>
      <c r="G7" s="114" t="str">
        <f>Instellingen!C40</f>
        <v>11-12 november 2023</v>
      </c>
      <c r="H7" s="115"/>
      <c r="I7" s="115"/>
      <c r="J7" s="115"/>
      <c r="K7" s="115"/>
      <c r="L7" s="115"/>
      <c r="M7" s="115"/>
      <c r="N7" s="116"/>
      <c r="O7" s="128" t="str">
        <f>Instellingen!C41</f>
        <v>16 december 2023</v>
      </c>
      <c r="P7" s="129"/>
      <c r="Q7" s="129"/>
      <c r="R7" s="129"/>
      <c r="S7" s="129"/>
      <c r="T7" s="129"/>
      <c r="U7" s="129"/>
      <c r="V7" s="130"/>
      <c r="W7" s="114" t="str">
        <f>Instellingen!C42</f>
        <v>13 januari 2023</v>
      </c>
      <c r="X7" s="115"/>
      <c r="Y7" s="115"/>
      <c r="Z7" s="115"/>
      <c r="AA7" s="115"/>
      <c r="AB7" s="115"/>
      <c r="AC7" s="115"/>
      <c r="AD7" s="116"/>
      <c r="AE7" s="128" t="str">
        <f>Instellingen!C43</f>
        <v xml:space="preserve"> </v>
      </c>
      <c r="AF7" s="129"/>
      <c r="AG7" s="129"/>
      <c r="AH7" s="129"/>
      <c r="AI7" s="129"/>
      <c r="AJ7" s="129"/>
      <c r="AK7" s="129"/>
      <c r="AL7" s="130"/>
      <c r="AM7" s="114" t="str">
        <f>Instellingen!C44</f>
        <v xml:space="preserve"> </v>
      </c>
      <c r="AN7" s="156"/>
      <c r="AO7" s="156"/>
      <c r="AP7" s="156"/>
      <c r="AQ7" s="156"/>
      <c r="AR7" s="156"/>
      <c r="AS7" s="156"/>
      <c r="AT7" s="157"/>
      <c r="AU7" s="128" t="str">
        <f>Instellingen!C45</f>
        <v xml:space="preserve"> </v>
      </c>
      <c r="AV7" s="158"/>
      <c r="AW7" s="158"/>
      <c r="AX7" s="158"/>
      <c r="AY7" s="158"/>
      <c r="AZ7" s="158"/>
      <c r="BA7" s="158"/>
      <c r="BB7" s="159"/>
      <c r="BC7" s="37" t="s">
        <v>34</v>
      </c>
      <c r="BD7" s="10" t="s">
        <v>35</v>
      </c>
      <c r="BE7" s="5" t="s">
        <v>36</v>
      </c>
      <c r="BF7" s="3"/>
      <c r="BG7" s="3"/>
      <c r="BH7" s="108"/>
      <c r="BI7" s="109"/>
    </row>
    <row r="8" spans="1:92" ht="25.5" customHeight="1" x14ac:dyDescent="0.2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75</v>
      </c>
      <c r="H8" s="90" t="s">
        <v>100</v>
      </c>
      <c r="I8" s="66" t="s">
        <v>77</v>
      </c>
      <c r="J8" s="86" t="s">
        <v>78</v>
      </c>
      <c r="K8" s="83" t="s">
        <v>101</v>
      </c>
      <c r="L8" s="69" t="s">
        <v>80</v>
      </c>
      <c r="M8" s="2" t="s">
        <v>4</v>
      </c>
      <c r="N8" s="2" t="s">
        <v>15</v>
      </c>
      <c r="O8" s="89" t="s">
        <v>75</v>
      </c>
      <c r="P8" s="83" t="s">
        <v>100</v>
      </c>
      <c r="Q8" s="78" t="s">
        <v>77</v>
      </c>
      <c r="R8" s="71" t="s">
        <v>78</v>
      </c>
      <c r="S8" s="83" t="s">
        <v>101</v>
      </c>
      <c r="T8" s="78" t="s">
        <v>80</v>
      </c>
      <c r="U8" s="2" t="s">
        <v>4</v>
      </c>
      <c r="V8" s="2" t="s">
        <v>15</v>
      </c>
      <c r="W8" s="89" t="s">
        <v>75</v>
      </c>
      <c r="X8" s="83" t="s">
        <v>100</v>
      </c>
      <c r="Y8" s="78" t="s">
        <v>77</v>
      </c>
      <c r="Z8" s="71" t="s">
        <v>78</v>
      </c>
      <c r="AA8" s="83" t="s">
        <v>101</v>
      </c>
      <c r="AB8" s="78" t="s">
        <v>80</v>
      </c>
      <c r="AC8" s="2" t="s">
        <v>4</v>
      </c>
      <c r="AD8" s="2" t="s">
        <v>15</v>
      </c>
      <c r="AE8" s="89" t="s">
        <v>75</v>
      </c>
      <c r="AF8" s="83" t="s">
        <v>100</v>
      </c>
      <c r="AG8" s="78" t="s">
        <v>77</v>
      </c>
      <c r="AH8" s="71" t="s">
        <v>78</v>
      </c>
      <c r="AI8" s="83" t="s">
        <v>101</v>
      </c>
      <c r="AJ8" s="78" t="s">
        <v>80</v>
      </c>
      <c r="AK8" s="2" t="s">
        <v>4</v>
      </c>
      <c r="AL8" s="2" t="s">
        <v>15</v>
      </c>
      <c r="AM8" s="89" t="s">
        <v>75</v>
      </c>
      <c r="AN8" s="83" t="s">
        <v>100</v>
      </c>
      <c r="AO8" s="78" t="s">
        <v>77</v>
      </c>
      <c r="AP8" s="71" t="s">
        <v>78</v>
      </c>
      <c r="AQ8" s="83" t="s">
        <v>101</v>
      </c>
      <c r="AR8" s="78" t="s">
        <v>80</v>
      </c>
      <c r="AS8" s="2" t="s">
        <v>4</v>
      </c>
      <c r="AT8" s="2" t="s">
        <v>15</v>
      </c>
      <c r="AU8" s="89" t="s">
        <v>75</v>
      </c>
      <c r="AV8" s="83" t="s">
        <v>100</v>
      </c>
      <c r="AW8" s="78" t="s">
        <v>77</v>
      </c>
      <c r="AX8" s="71" t="s">
        <v>78</v>
      </c>
      <c r="AY8" s="83" t="s">
        <v>101</v>
      </c>
      <c r="AZ8" s="78" t="s">
        <v>80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88</v>
      </c>
      <c r="BL8" s="72" t="s">
        <v>81</v>
      </c>
      <c r="BM8" s="72" t="s">
        <v>89</v>
      </c>
      <c r="BN8" s="72" t="s">
        <v>82</v>
      </c>
      <c r="BO8" s="72" t="s">
        <v>99</v>
      </c>
      <c r="BP8" s="72" t="s">
        <v>90</v>
      </c>
      <c r="BQ8" s="72" t="s">
        <v>83</v>
      </c>
      <c r="BR8" s="72" t="s">
        <v>91</v>
      </c>
      <c r="BS8" s="72" t="s">
        <v>103</v>
      </c>
      <c r="BT8" s="73" t="s">
        <v>98</v>
      </c>
      <c r="BU8" s="72" t="s">
        <v>92</v>
      </c>
      <c r="BV8" s="72" t="s">
        <v>84</v>
      </c>
      <c r="BW8" s="72" t="s">
        <v>93</v>
      </c>
      <c r="BX8" s="72" t="s">
        <v>85</v>
      </c>
      <c r="BY8" s="73" t="s">
        <v>97</v>
      </c>
      <c r="BZ8" s="72" t="s">
        <v>94</v>
      </c>
      <c r="CA8" s="72" t="s">
        <v>86</v>
      </c>
      <c r="CB8" s="72" t="s">
        <v>95</v>
      </c>
      <c r="CC8" s="73" t="s">
        <v>87</v>
      </c>
      <c r="CD8" s="73" t="s">
        <v>96</v>
      </c>
      <c r="CE8" s="72" t="s">
        <v>108</v>
      </c>
      <c r="CF8" s="72" t="s">
        <v>109</v>
      </c>
      <c r="CG8" s="72" t="s">
        <v>110</v>
      </c>
      <c r="CH8" s="72" t="s">
        <v>111</v>
      </c>
      <c r="CI8" s="73" t="s">
        <v>118</v>
      </c>
      <c r="CJ8" s="72" t="s">
        <v>113</v>
      </c>
      <c r="CK8" s="72" t="s">
        <v>114</v>
      </c>
      <c r="CL8" s="72" t="s">
        <v>115</v>
      </c>
      <c r="CM8" s="73" t="s">
        <v>116</v>
      </c>
      <c r="CN8" s="73" t="s">
        <v>117</v>
      </c>
    </row>
  </sheetData>
  <sheetProtection sheet="1" objects="1" scenarios="1"/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operator="lessThan" allowBlank="1" showInputMessage="1" showErrorMessage="1" sqref="O1:O2 AE1:AE2 AU1:AU2 AU9:AU65536 AE9:AE65536 O9:O65536" xr:uid="{00000000-0002-0000-0600-000000000000}"/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6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600-000002000000}">
      <formula1>0</formula1>
      <formula2>999</formula2>
    </dataValidation>
    <dataValidation type="list" allowBlank="1" showInputMessage="1" showErrorMessage="1" sqref="BH1:BH2 BH9:BH65536" xr:uid="{00000000-0002-0000-0600-000003000000}">
      <formula1>"ja,nee"</formula1>
    </dataValidation>
    <dataValidation type="whole" operator="lessThan" allowBlank="1" showInputMessage="1" showErrorMessage="1" sqref="BG6" xr:uid="{00000000-0002-0000-0600-000004000000}">
      <formula1>340</formula1>
    </dataValidation>
    <dataValidation type="whole" operator="lessThan" allowBlank="1" showInputMessage="1" showErrorMessage="1" sqref="BG5" xr:uid="{00000000-0002-0000-0600-000005000000}">
      <formula1>9</formula1>
    </dataValidation>
    <dataValidation type="whole" allowBlank="1" showInputMessage="1" showErrorMessage="1" sqref="BG4" xr:uid="{00000000-0002-0000-0600-000006000000}">
      <formula1>1</formula1>
      <formula2>2</formula2>
    </dataValidation>
    <dataValidation type="whole" allowBlank="1" showInputMessage="1" showErrorMessage="1" sqref="BG3" xr:uid="{00000000-0002-0000-06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305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161925</xdr:colOff>
                    <xdr:row>5</xdr:row>
                    <xdr:rowOff>0</xdr:rowOff>
                  </from>
                  <to>
                    <xdr:col>2</xdr:col>
                    <xdr:colOff>485775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11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28575</xdr:colOff>
                    <xdr:row>2</xdr:row>
                    <xdr:rowOff>9525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9525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9525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9525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28575</xdr:rowOff>
                  </from>
                  <to>
                    <xdr:col>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9525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0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1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9525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3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9525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4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5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6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9525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21">
    <pageSetUpPr fitToPage="1"/>
  </sheetPr>
  <dimension ref="A1:CN8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9.140625" defaultRowHeight="12.75" x14ac:dyDescent="0.2"/>
  <cols>
    <col min="1" max="1" width="4.7109375" style="1" customWidth="1"/>
    <col min="2" max="2" width="10.140625" style="1" customWidth="1"/>
    <col min="3" max="4" width="22.7109375" style="1" customWidth="1"/>
    <col min="5" max="5" width="6.7109375" style="96" hidden="1" customWidth="1"/>
    <col min="6" max="6" width="18.7109375" style="1" customWidth="1"/>
    <col min="7" max="7" width="3.7109375" style="62" customWidth="1"/>
    <col min="8" max="8" width="5.28515625" style="80" customWidth="1"/>
    <col min="9" max="9" width="4.140625" style="67" hidden="1" customWidth="1"/>
    <col min="10" max="10" width="3.7109375" style="87" customWidth="1"/>
    <col min="11" max="11" width="5.28515625" style="81" customWidth="1"/>
    <col min="12" max="12" width="4.140625" style="68" hidden="1" customWidth="1"/>
    <col min="13" max="14" width="3" style="62" customWidth="1"/>
    <col min="15" max="15" width="3.7109375" style="63" customWidth="1"/>
    <col min="16" max="16" width="5.28515625" style="82" customWidth="1"/>
    <col min="17" max="17" width="4.140625" style="70" hidden="1" customWidth="1"/>
    <col min="18" max="18" width="3.7109375" style="63" customWidth="1"/>
    <col min="19" max="19" width="5.28515625" style="82" customWidth="1"/>
    <col min="20" max="20" width="4.140625" style="70" hidden="1" customWidth="1"/>
    <col min="21" max="22" width="3" style="63" customWidth="1"/>
    <col min="23" max="23" width="3.7109375" style="62" customWidth="1"/>
    <col min="24" max="24" width="5.28515625" style="81" customWidth="1"/>
    <col min="25" max="25" width="4.140625" style="68" hidden="1" customWidth="1"/>
    <col min="26" max="26" width="3.7109375" style="62" customWidth="1"/>
    <col min="27" max="27" width="5.28515625" style="81" customWidth="1"/>
    <col min="28" max="28" width="4.140625" style="68" hidden="1" customWidth="1"/>
    <col min="29" max="30" width="3" style="62" customWidth="1"/>
    <col min="31" max="31" width="3.7109375" style="63" hidden="1" customWidth="1"/>
    <col min="32" max="32" width="5.28515625" style="82" hidden="1" customWidth="1"/>
    <col min="33" max="33" width="4.140625" style="70" hidden="1" customWidth="1"/>
    <col min="34" max="34" width="3.7109375" style="63" hidden="1" customWidth="1"/>
    <col min="35" max="35" width="5.28515625" style="82" hidden="1" customWidth="1"/>
    <col min="36" max="36" width="4.140625" style="70" hidden="1" customWidth="1"/>
    <col min="37" max="38" width="3" style="63" hidden="1" customWidth="1"/>
    <col min="39" max="39" width="3.7109375" style="62" hidden="1" customWidth="1"/>
    <col min="40" max="40" width="5.28515625" style="81" hidden="1" customWidth="1"/>
    <col min="41" max="41" width="4.140625" style="68" hidden="1" customWidth="1"/>
    <col min="42" max="42" width="3.7109375" style="62" hidden="1" customWidth="1"/>
    <col min="43" max="43" width="5.28515625" style="81" hidden="1" customWidth="1"/>
    <col min="44" max="44" width="4.140625" style="68" hidden="1" customWidth="1"/>
    <col min="45" max="46" width="3" style="62" hidden="1" customWidth="1"/>
    <col min="47" max="47" width="3.7109375" style="63" hidden="1" customWidth="1"/>
    <col min="48" max="48" width="5.28515625" style="82" hidden="1" customWidth="1"/>
    <col min="49" max="49" width="4.140625" style="70" hidden="1" customWidth="1"/>
    <col min="50" max="50" width="3.7109375" style="63" hidden="1" customWidth="1"/>
    <col min="51" max="51" width="5.28515625" style="82" hidden="1" customWidth="1"/>
    <col min="52" max="52" width="4.140625" style="70" hidden="1" customWidth="1"/>
    <col min="53" max="54" width="3" style="63" hidden="1" customWidth="1"/>
    <col min="55" max="55" width="5.7109375" customWidth="1"/>
    <col min="56" max="56" width="5.5703125" bestFit="1" customWidth="1"/>
    <col min="57" max="57" width="6" customWidth="1"/>
    <col min="58" max="58" width="4" style="1" customWidth="1"/>
    <col min="59" max="59" width="4.85546875" style="1" customWidth="1"/>
    <col min="60" max="60" width="5.42578125" style="1" customWidth="1"/>
    <col min="61" max="61" width="17.28515625" style="1" customWidth="1"/>
    <col min="63" max="63" width="4" hidden="1" customWidth="1"/>
    <col min="64" max="64" width="5" hidden="1" customWidth="1"/>
    <col min="65" max="65" width="4" hidden="1" customWidth="1"/>
    <col min="66" max="66" width="6.7109375" hidden="1" customWidth="1"/>
    <col min="67" max="67" width="5.7109375" hidden="1" customWidth="1"/>
    <col min="68" max="68" width="4" hidden="1" customWidth="1"/>
    <col min="69" max="69" width="5" hidden="1" customWidth="1"/>
    <col min="70" max="70" width="4" hidden="1" customWidth="1"/>
    <col min="71" max="71" width="6.7109375" hidden="1" customWidth="1"/>
    <col min="72" max="72" width="5.7109375" hidden="1" customWidth="1"/>
    <col min="73" max="73" width="4" hidden="1" customWidth="1"/>
    <col min="74" max="74" width="5" hidden="1" customWidth="1"/>
    <col min="75" max="75" width="4" hidden="1" customWidth="1"/>
    <col min="76" max="76" width="6.7109375" hidden="1" customWidth="1"/>
    <col min="77" max="77" width="5.7109375" hidden="1" customWidth="1"/>
    <col min="78" max="78" width="4" hidden="1" customWidth="1"/>
    <col min="79" max="79" width="5" hidden="1" customWidth="1"/>
    <col min="80" max="80" width="4" hidden="1" customWidth="1"/>
    <col min="81" max="81" width="6.7109375" hidden="1" customWidth="1"/>
    <col min="82" max="82" width="6.28515625" hidden="1" customWidth="1"/>
    <col min="83" max="83" width="4" hidden="1" customWidth="1"/>
    <col min="84" max="84" width="5" hidden="1" customWidth="1"/>
    <col min="85" max="85" width="4" hidden="1" customWidth="1"/>
    <col min="86" max="86" width="6.7109375" hidden="1" customWidth="1"/>
    <col min="87" max="87" width="5.7109375" hidden="1" customWidth="1"/>
    <col min="88" max="88" width="4" hidden="1" customWidth="1"/>
    <col min="89" max="89" width="5" hidden="1" customWidth="1"/>
    <col min="90" max="90" width="4" hidden="1" customWidth="1"/>
    <col min="91" max="91" width="6.7109375" hidden="1" customWidth="1"/>
    <col min="92" max="92" width="6.28515625" hidden="1" customWidth="1"/>
    <col min="93" max="16384" width="9.140625" style="1"/>
  </cols>
  <sheetData>
    <row r="1" spans="1:92" x14ac:dyDescent="0.2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">
      <c r="A3" s="110" t="s">
        <v>8</v>
      </c>
      <c r="B3" s="111"/>
      <c r="C3" s="101" t="str">
        <f>Instellingen!B3</f>
        <v>Kring Berkel Ijssel</v>
      </c>
      <c r="D3" s="102"/>
      <c r="E3" s="103"/>
      <c r="F3" s="110" t="s">
        <v>27</v>
      </c>
      <c r="G3" s="112"/>
      <c r="H3" s="112"/>
      <c r="I3" s="112"/>
      <c r="J3" s="112"/>
      <c r="K3" s="112"/>
      <c r="L3" s="112"/>
      <c r="M3" s="112"/>
      <c r="N3" s="111"/>
      <c r="O3" s="134"/>
      <c r="P3" s="135"/>
      <c r="Q3" s="135"/>
      <c r="R3" s="135"/>
      <c r="S3" s="135"/>
      <c r="T3" s="135"/>
      <c r="U3" s="135"/>
      <c r="V3" s="136"/>
      <c r="W3" s="142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4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0" t="s">
        <v>26</v>
      </c>
      <c r="BD3" s="112"/>
      <c r="BE3" s="112"/>
      <c r="BF3" s="111"/>
      <c r="BG3" s="20">
        <f>Instellingen!B6</f>
        <v>3</v>
      </c>
      <c r="BH3" s="104"/>
      <c r="BI3" s="105"/>
    </row>
    <row r="4" spans="1:92" x14ac:dyDescent="0.2">
      <c r="A4" s="110" t="s">
        <v>9</v>
      </c>
      <c r="B4" s="111"/>
      <c r="C4" s="113" t="s">
        <v>133</v>
      </c>
      <c r="D4" s="102"/>
      <c r="E4" s="103"/>
      <c r="F4" s="110" t="s">
        <v>33</v>
      </c>
      <c r="G4" s="112"/>
      <c r="H4" s="112"/>
      <c r="I4" s="112"/>
      <c r="J4" s="112"/>
      <c r="K4" s="112"/>
      <c r="L4" s="112"/>
      <c r="M4" s="112"/>
      <c r="N4" s="111"/>
      <c r="O4" s="101">
        <f>Instellingen!B7</f>
        <v>1</v>
      </c>
      <c r="P4" s="102"/>
      <c r="Q4" s="102"/>
      <c r="R4" s="102"/>
      <c r="S4" s="102"/>
      <c r="T4" s="102"/>
      <c r="U4" s="102"/>
      <c r="V4" s="103"/>
      <c r="W4" s="145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7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0"/>
      <c r="BD4" s="112"/>
      <c r="BE4" s="112"/>
      <c r="BF4" s="111"/>
      <c r="BG4" s="20"/>
      <c r="BH4" s="106"/>
      <c r="BI4" s="107"/>
    </row>
    <row r="5" spans="1:92" x14ac:dyDescent="0.2">
      <c r="A5" s="110" t="s">
        <v>10</v>
      </c>
      <c r="B5" s="111"/>
      <c r="C5" s="113"/>
      <c r="D5" s="102"/>
      <c r="E5" s="103"/>
      <c r="F5" s="110" t="s">
        <v>11</v>
      </c>
      <c r="G5" s="112"/>
      <c r="H5" s="112"/>
      <c r="I5" s="112"/>
      <c r="J5" s="112"/>
      <c r="K5" s="112"/>
      <c r="L5" s="112"/>
      <c r="M5" s="112"/>
      <c r="N5" s="111"/>
      <c r="O5" s="101">
        <f>Instellingen!B5</f>
        <v>99</v>
      </c>
      <c r="P5" s="102"/>
      <c r="Q5" s="102"/>
      <c r="R5" s="102"/>
      <c r="S5" s="102"/>
      <c r="T5" s="102"/>
      <c r="U5" s="102"/>
      <c r="V5" s="103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50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1" t="s">
        <v>12</v>
      </c>
      <c r="BD5" s="152"/>
      <c r="BE5" s="152"/>
      <c r="BF5" s="153"/>
      <c r="BG5" s="8"/>
      <c r="BH5" s="106"/>
      <c r="BI5" s="107"/>
    </row>
    <row r="6" spans="1:92" ht="12.75" customHeight="1" x14ac:dyDescent="0.2">
      <c r="A6" s="117"/>
      <c r="B6" s="118"/>
      <c r="C6" s="118"/>
      <c r="D6" s="118"/>
      <c r="E6" s="119"/>
      <c r="F6" s="36" t="s">
        <v>13</v>
      </c>
      <c r="G6" s="122" t="str">
        <f>Instellingen!B40</f>
        <v>Laag Soeren</v>
      </c>
      <c r="H6" s="123"/>
      <c r="I6" s="123"/>
      <c r="J6" s="123"/>
      <c r="K6" s="123"/>
      <c r="L6" s="123"/>
      <c r="M6" s="123"/>
      <c r="N6" s="124"/>
      <c r="O6" s="125" t="str">
        <f>Instellingen!B41</f>
        <v>Laag Soeren</v>
      </c>
      <c r="P6" s="126"/>
      <c r="Q6" s="126"/>
      <c r="R6" s="126"/>
      <c r="S6" s="126"/>
      <c r="T6" s="126"/>
      <c r="U6" s="126"/>
      <c r="V6" s="127"/>
      <c r="W6" s="122" t="str">
        <f>Instellingen!B42</f>
        <v>Brummen</v>
      </c>
      <c r="X6" s="123"/>
      <c r="Y6" s="123"/>
      <c r="Z6" s="123"/>
      <c r="AA6" s="123"/>
      <c r="AB6" s="123"/>
      <c r="AC6" s="123"/>
      <c r="AD6" s="124"/>
      <c r="AE6" s="125" t="str">
        <f>Instellingen!B43</f>
        <v xml:space="preserve"> </v>
      </c>
      <c r="AF6" s="126"/>
      <c r="AG6" s="126"/>
      <c r="AH6" s="126"/>
      <c r="AI6" s="126"/>
      <c r="AJ6" s="126"/>
      <c r="AK6" s="126"/>
      <c r="AL6" s="127"/>
      <c r="AM6" s="122" t="str">
        <f>Instellingen!B44</f>
        <v xml:space="preserve"> </v>
      </c>
      <c r="AN6" s="123"/>
      <c r="AO6" s="123"/>
      <c r="AP6" s="123"/>
      <c r="AQ6" s="123"/>
      <c r="AR6" s="123"/>
      <c r="AS6" s="123"/>
      <c r="AT6" s="124"/>
      <c r="AU6" s="125" t="str">
        <f>Instellingen!B45</f>
        <v xml:space="preserve"> </v>
      </c>
      <c r="AV6" s="126"/>
      <c r="AW6" s="126"/>
      <c r="AX6" s="126"/>
      <c r="AY6" s="126"/>
      <c r="AZ6" s="126"/>
      <c r="BA6" s="126"/>
      <c r="BB6" s="127"/>
      <c r="BC6" s="154" t="s">
        <v>32</v>
      </c>
      <c r="BD6" s="155"/>
      <c r="BE6" s="111"/>
      <c r="BF6" s="34"/>
      <c r="BG6" s="20"/>
      <c r="BH6" s="106"/>
      <c r="BI6" s="107"/>
    </row>
    <row r="7" spans="1:92" ht="12.75" customHeight="1" x14ac:dyDescent="0.2">
      <c r="A7" s="120"/>
      <c r="B7" s="120"/>
      <c r="C7" s="120"/>
      <c r="D7" s="120"/>
      <c r="E7" s="121"/>
      <c r="F7" s="36" t="s">
        <v>14</v>
      </c>
      <c r="G7" s="114" t="str">
        <f>Instellingen!C40</f>
        <v>11-12 november 2023</v>
      </c>
      <c r="H7" s="115"/>
      <c r="I7" s="115"/>
      <c r="J7" s="115"/>
      <c r="K7" s="115"/>
      <c r="L7" s="115"/>
      <c r="M7" s="115"/>
      <c r="N7" s="116"/>
      <c r="O7" s="128" t="str">
        <f>Instellingen!C41</f>
        <v>16 december 2023</v>
      </c>
      <c r="P7" s="129"/>
      <c r="Q7" s="129"/>
      <c r="R7" s="129"/>
      <c r="S7" s="129"/>
      <c r="T7" s="129"/>
      <c r="U7" s="129"/>
      <c r="V7" s="130"/>
      <c r="W7" s="114" t="str">
        <f>Instellingen!C42</f>
        <v>13 januari 2023</v>
      </c>
      <c r="X7" s="115"/>
      <c r="Y7" s="115"/>
      <c r="Z7" s="115"/>
      <c r="AA7" s="115"/>
      <c r="AB7" s="115"/>
      <c r="AC7" s="115"/>
      <c r="AD7" s="116"/>
      <c r="AE7" s="128" t="str">
        <f>Instellingen!C43</f>
        <v xml:space="preserve"> </v>
      </c>
      <c r="AF7" s="129"/>
      <c r="AG7" s="129"/>
      <c r="AH7" s="129"/>
      <c r="AI7" s="129"/>
      <c r="AJ7" s="129"/>
      <c r="AK7" s="129"/>
      <c r="AL7" s="130"/>
      <c r="AM7" s="114" t="str">
        <f>Instellingen!C44</f>
        <v xml:space="preserve"> </v>
      </c>
      <c r="AN7" s="156"/>
      <c r="AO7" s="156"/>
      <c r="AP7" s="156"/>
      <c r="AQ7" s="156"/>
      <c r="AR7" s="156"/>
      <c r="AS7" s="156"/>
      <c r="AT7" s="157"/>
      <c r="AU7" s="128" t="str">
        <f>Instellingen!C45</f>
        <v xml:space="preserve"> </v>
      </c>
      <c r="AV7" s="158"/>
      <c r="AW7" s="158"/>
      <c r="AX7" s="158"/>
      <c r="AY7" s="158"/>
      <c r="AZ7" s="158"/>
      <c r="BA7" s="158"/>
      <c r="BB7" s="159"/>
      <c r="BC7" s="37" t="s">
        <v>34</v>
      </c>
      <c r="BD7" s="10" t="s">
        <v>35</v>
      </c>
      <c r="BE7" s="5" t="s">
        <v>36</v>
      </c>
      <c r="BF7" s="3"/>
      <c r="BG7" s="3"/>
      <c r="BH7" s="108"/>
      <c r="BI7" s="109"/>
    </row>
    <row r="8" spans="1:92" ht="25.5" customHeight="1" x14ac:dyDescent="0.2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75</v>
      </c>
      <c r="H8" s="90" t="s">
        <v>100</v>
      </c>
      <c r="I8" s="66" t="s">
        <v>77</v>
      </c>
      <c r="J8" s="86" t="s">
        <v>78</v>
      </c>
      <c r="K8" s="83" t="s">
        <v>101</v>
      </c>
      <c r="L8" s="69" t="s">
        <v>80</v>
      </c>
      <c r="M8" s="2" t="s">
        <v>4</v>
      </c>
      <c r="N8" s="2" t="s">
        <v>15</v>
      </c>
      <c r="O8" s="89" t="s">
        <v>75</v>
      </c>
      <c r="P8" s="83" t="s">
        <v>100</v>
      </c>
      <c r="Q8" s="78" t="s">
        <v>77</v>
      </c>
      <c r="R8" s="71" t="s">
        <v>78</v>
      </c>
      <c r="S8" s="83" t="s">
        <v>101</v>
      </c>
      <c r="T8" s="78" t="s">
        <v>80</v>
      </c>
      <c r="U8" s="2" t="s">
        <v>4</v>
      </c>
      <c r="V8" s="2" t="s">
        <v>15</v>
      </c>
      <c r="W8" s="89" t="s">
        <v>75</v>
      </c>
      <c r="X8" s="83" t="s">
        <v>100</v>
      </c>
      <c r="Y8" s="78" t="s">
        <v>77</v>
      </c>
      <c r="Z8" s="71" t="s">
        <v>78</v>
      </c>
      <c r="AA8" s="83" t="s">
        <v>101</v>
      </c>
      <c r="AB8" s="78" t="s">
        <v>80</v>
      </c>
      <c r="AC8" s="2" t="s">
        <v>4</v>
      </c>
      <c r="AD8" s="2" t="s">
        <v>15</v>
      </c>
      <c r="AE8" s="89" t="s">
        <v>75</v>
      </c>
      <c r="AF8" s="83" t="s">
        <v>100</v>
      </c>
      <c r="AG8" s="78" t="s">
        <v>77</v>
      </c>
      <c r="AH8" s="71" t="s">
        <v>78</v>
      </c>
      <c r="AI8" s="83" t="s">
        <v>101</v>
      </c>
      <c r="AJ8" s="78" t="s">
        <v>80</v>
      </c>
      <c r="AK8" s="2" t="s">
        <v>4</v>
      </c>
      <c r="AL8" s="2" t="s">
        <v>15</v>
      </c>
      <c r="AM8" s="89" t="s">
        <v>75</v>
      </c>
      <c r="AN8" s="83" t="s">
        <v>100</v>
      </c>
      <c r="AO8" s="78" t="s">
        <v>77</v>
      </c>
      <c r="AP8" s="71" t="s">
        <v>78</v>
      </c>
      <c r="AQ8" s="83" t="s">
        <v>101</v>
      </c>
      <c r="AR8" s="78" t="s">
        <v>80</v>
      </c>
      <c r="AS8" s="2" t="s">
        <v>4</v>
      </c>
      <c r="AT8" s="2" t="s">
        <v>15</v>
      </c>
      <c r="AU8" s="89" t="s">
        <v>75</v>
      </c>
      <c r="AV8" s="83" t="s">
        <v>100</v>
      </c>
      <c r="AW8" s="78" t="s">
        <v>77</v>
      </c>
      <c r="AX8" s="71" t="s">
        <v>78</v>
      </c>
      <c r="AY8" s="83" t="s">
        <v>101</v>
      </c>
      <c r="AZ8" s="78" t="s">
        <v>80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88</v>
      </c>
      <c r="BL8" s="72" t="s">
        <v>81</v>
      </c>
      <c r="BM8" s="72" t="s">
        <v>89</v>
      </c>
      <c r="BN8" s="72" t="s">
        <v>82</v>
      </c>
      <c r="BO8" s="72" t="s">
        <v>99</v>
      </c>
      <c r="BP8" s="72" t="s">
        <v>90</v>
      </c>
      <c r="BQ8" s="72" t="s">
        <v>83</v>
      </c>
      <c r="BR8" s="72" t="s">
        <v>91</v>
      </c>
      <c r="BS8" s="72" t="s">
        <v>103</v>
      </c>
      <c r="BT8" s="73" t="s">
        <v>98</v>
      </c>
      <c r="BU8" s="72" t="s">
        <v>92</v>
      </c>
      <c r="BV8" s="72" t="s">
        <v>84</v>
      </c>
      <c r="BW8" s="72" t="s">
        <v>93</v>
      </c>
      <c r="BX8" s="72" t="s">
        <v>85</v>
      </c>
      <c r="BY8" s="73" t="s">
        <v>97</v>
      </c>
      <c r="BZ8" s="72" t="s">
        <v>94</v>
      </c>
      <c r="CA8" s="72" t="s">
        <v>86</v>
      </c>
      <c r="CB8" s="72" t="s">
        <v>95</v>
      </c>
      <c r="CC8" s="73" t="s">
        <v>87</v>
      </c>
      <c r="CD8" s="73" t="s">
        <v>96</v>
      </c>
      <c r="CE8" s="72" t="s">
        <v>108</v>
      </c>
      <c r="CF8" s="72" t="s">
        <v>109</v>
      </c>
      <c r="CG8" s="72" t="s">
        <v>110</v>
      </c>
      <c r="CH8" s="72" t="s">
        <v>111</v>
      </c>
      <c r="CI8" s="73" t="s">
        <v>118</v>
      </c>
      <c r="CJ8" s="72" t="s">
        <v>113</v>
      </c>
      <c r="CK8" s="72" t="s">
        <v>114</v>
      </c>
      <c r="CL8" s="72" t="s">
        <v>115</v>
      </c>
      <c r="CM8" s="73" t="s">
        <v>116</v>
      </c>
      <c r="CN8" s="73" t="s">
        <v>117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700-000000000000}">
      <formula1>1</formula1>
      <formula2>4</formula2>
    </dataValidation>
    <dataValidation type="whole" allowBlank="1" showInputMessage="1" showErrorMessage="1" sqref="BG4" xr:uid="{00000000-0002-0000-0700-000001000000}">
      <formula1>1</formula1>
      <formula2>2</formula2>
    </dataValidation>
    <dataValidation type="whole" operator="lessThan" allowBlank="1" showInputMessage="1" showErrorMessage="1" sqref="BG5" xr:uid="{00000000-0002-0000-0700-000002000000}">
      <formula1>9</formula1>
    </dataValidation>
    <dataValidation type="whole" operator="lessThan" allowBlank="1" showInputMessage="1" showErrorMessage="1" sqref="BG6" xr:uid="{00000000-0002-0000-0700-000003000000}">
      <formula1>340</formula1>
    </dataValidation>
    <dataValidation type="list" allowBlank="1" showInputMessage="1" showErrorMessage="1" sqref="BH1:BH2 BH9:BH65536" xr:uid="{00000000-0002-0000-07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700-000005000000}">
      <formula1>0</formula1>
      <formula2>100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7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7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93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161925</xdr:colOff>
                    <xdr:row>5</xdr:row>
                    <xdr:rowOff>0</xdr:rowOff>
                  </from>
                  <to>
                    <xdr:col>2</xdr:col>
                    <xdr:colOff>485775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11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28575</xdr:colOff>
                    <xdr:row>2</xdr:row>
                    <xdr:rowOff>9525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9525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9525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9525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28575</xdr:rowOff>
                  </from>
                  <to>
                    <xdr:col>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9525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0" r:id="rId17" name="Button 14">
              <controlPr defaultSize="0" print="0" autoFill="0" autoPict="0" macro="[0]!Sort_Punten_3">
                <anchor moveWithCells="1" sizeWithCells="1">
                  <from>
                    <xdr:col>30</xdr:col>
                    <xdr:colOff>0</xdr:colOff>
                    <xdr:row>6</xdr:row>
                    <xdr:rowOff>152400</xdr:rowOff>
                  </from>
                  <to>
                    <xdr:col>30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1" r:id="rId18" name="Button 15">
              <controlPr defaultSize="0" print="0" autoFill="0" autoPict="0" macro="[0]!Sort_Pl_Punten_5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3" r:id="rId20" name="Button 17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4" r:id="rId21" name="Button 18">
              <controlPr defaultSize="0" print="0" autoFill="0" autoPict="0" macro="[0]!Sort_Punten_5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5" r:id="rId22" name="Button 19">
              <controlPr defaultSize="0" print="0" autoFill="0" autoPict="0" macro="[0]!Sort_Punten_6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6" r:id="rId23" name="Button 20">
              <controlPr defaultSize="0" print="0" autoFill="0" autoPict="0" macro="[0]!Sort_Pl_Punten_6">
                <anchor moveWithCells="1" sizeWithCells="1">
                  <from>
                    <xdr:col>30</xdr:col>
                    <xdr:colOff>0</xdr:colOff>
                    <xdr:row>7</xdr:row>
                    <xdr:rowOff>9525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7"/>
  <dimension ref="A1:K5"/>
  <sheetViews>
    <sheetView workbookViewId="0">
      <selection activeCell="C4" sqref="C4:E4"/>
    </sheetView>
  </sheetViews>
  <sheetFormatPr defaultRowHeight="12.75" x14ac:dyDescent="0.2"/>
  <cols>
    <col min="1" max="1" width="6.85546875" style="1" bestFit="1" customWidth="1"/>
    <col min="2" max="2" width="10" style="1" customWidth="1"/>
    <col min="3" max="3" width="28.140625" style="1" customWidth="1"/>
    <col min="4" max="4" width="26.7109375" style="1" customWidth="1"/>
    <col min="5" max="5" width="7.85546875" style="1" bestFit="1" customWidth="1"/>
    <col min="6" max="6" width="4.140625" style="1" bestFit="1" customWidth="1"/>
    <col min="7" max="7" width="23.28515625" style="1" customWidth="1"/>
    <col min="8" max="8" width="8.7109375" style="1" customWidth="1"/>
    <col min="9" max="9" width="7.85546875" style="16" customWidth="1"/>
    <col min="10" max="10" width="7.5703125" style="1" customWidth="1"/>
    <col min="11" max="11" width="13.42578125" style="1" customWidth="1"/>
  </cols>
  <sheetData>
    <row r="1" spans="1:11" x14ac:dyDescent="0.2">
      <c r="A1" s="131" t="s">
        <v>28</v>
      </c>
      <c r="B1" s="132"/>
      <c r="C1" s="132"/>
      <c r="D1" s="132"/>
      <c r="E1" s="132"/>
      <c r="F1" s="132"/>
      <c r="G1" s="133"/>
      <c r="H1" s="110"/>
      <c r="I1" s="111"/>
      <c r="J1" s="17"/>
      <c r="K1" s="17"/>
    </row>
    <row r="2" spans="1:11" hidden="1" x14ac:dyDescent="0.2">
      <c r="A2"/>
      <c r="B2"/>
      <c r="C2"/>
      <c r="D2"/>
      <c r="E2"/>
      <c r="F2"/>
      <c r="I2" s="14"/>
      <c r="J2"/>
      <c r="K2"/>
    </row>
    <row r="3" spans="1:11" ht="25.5" customHeight="1" x14ac:dyDescent="0.2">
      <c r="A3" s="6" t="s">
        <v>8</v>
      </c>
      <c r="B3" s="160" t="s">
        <v>40</v>
      </c>
      <c r="C3" s="161"/>
      <c r="D3" s="18"/>
      <c r="E3" s="162"/>
      <c r="F3" s="162"/>
      <c r="G3" s="11"/>
      <c r="H3" s="163" t="s">
        <v>31</v>
      </c>
      <c r="I3" s="164"/>
      <c r="J3" s="19"/>
      <c r="K3" s="13"/>
    </row>
    <row r="4" spans="1:11" ht="25.5" x14ac:dyDescent="0.2">
      <c r="A4" s="2" t="s">
        <v>20</v>
      </c>
      <c r="B4" s="2" t="s">
        <v>6</v>
      </c>
      <c r="C4" s="2" t="s">
        <v>0</v>
      </c>
      <c r="D4" s="2" t="s">
        <v>1</v>
      </c>
      <c r="E4" s="2" t="s">
        <v>21</v>
      </c>
      <c r="F4" s="2" t="s">
        <v>23</v>
      </c>
      <c r="G4" s="2" t="s">
        <v>24</v>
      </c>
      <c r="H4" s="12" t="s">
        <v>29</v>
      </c>
      <c r="I4" s="15"/>
      <c r="J4" s="7" t="s">
        <v>30</v>
      </c>
      <c r="K4" s="2" t="s">
        <v>25</v>
      </c>
    </row>
    <row r="5" spans="1:11" x14ac:dyDescent="0.2">
      <c r="A5" s="4"/>
      <c r="B5" s="4"/>
      <c r="C5" s="4"/>
      <c r="D5" s="4"/>
      <c r="E5" s="4"/>
      <c r="F5" s="4"/>
    </row>
  </sheetData>
  <sheetProtection sheet="1" objects="1" scenarios="1"/>
  <mergeCells count="5">
    <mergeCell ref="B3:C3"/>
    <mergeCell ref="E3:F3"/>
    <mergeCell ref="H3:I3"/>
    <mergeCell ref="A1:G1"/>
    <mergeCell ref="H1:I1"/>
  </mergeCells>
  <phoneticPr fontId="0" type="noConversion"/>
  <dataValidations count="1">
    <dataValidation type="whole" operator="lessThan" allowBlank="1" showInputMessage="1" showErrorMessage="1" sqref="J3" xr:uid="{00000000-0002-0000-0800-000000000000}">
      <formula1>99</formula1>
    </dataValidation>
  </dataValidations>
  <printOptions gridLines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Button 1">
              <controlPr defaultSize="0" print="0" autoFill="0" autoPict="0" macro="[0]!Kampioenen">
                <anchor moveWithCells="1" siz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3</xdr:col>
                    <xdr:colOff>1771650</xdr:colOff>
                    <xdr:row>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6"/>
  <dimension ref="A1:N8"/>
  <sheetViews>
    <sheetView workbookViewId="0">
      <pane ySplit="8" topLeftCell="A9" activePane="bottomLeft" state="frozen"/>
      <selection activeCell="C4" sqref="C4:E4"/>
      <selection pane="bottomLeft" activeCell="A10" sqref="A10:XFD10"/>
    </sheetView>
  </sheetViews>
  <sheetFormatPr defaultRowHeight="12.75" x14ac:dyDescent="0.2"/>
  <cols>
    <col min="1" max="1" width="5.7109375" style="1" customWidth="1"/>
    <col min="2" max="2" width="10.7109375" style="1" customWidth="1"/>
    <col min="3" max="3" width="27.7109375" style="1" customWidth="1"/>
    <col min="4" max="4" width="19.7109375" style="1" customWidth="1"/>
    <col min="5" max="5" width="6.7109375" style="1" customWidth="1"/>
    <col min="6" max="6" width="4.7109375" style="1" customWidth="1"/>
    <col min="7" max="8" width="19.7109375" style="1" customWidth="1"/>
    <col min="9" max="9" width="4.7109375" style="1" hidden="1" customWidth="1"/>
    <col min="10" max="10" width="4.7109375" style="58" hidden="1" customWidth="1"/>
    <col min="11" max="13" width="4.7109375" style="1" hidden="1" customWidth="1"/>
    <col min="14" max="14" width="4.5703125" style="1" customWidth="1"/>
    <col min="15" max="15" width="4.5703125" customWidth="1"/>
    <col min="16" max="16" width="6" customWidth="1"/>
    <col min="17" max="17" width="5.5703125" customWidth="1"/>
    <col min="18" max="18" width="6" customWidth="1"/>
  </cols>
  <sheetData>
    <row r="1" spans="1:14" x14ac:dyDescent="0.2">
      <c r="A1" s="131" t="s">
        <v>59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32"/>
      <c r="N1" s="35"/>
    </row>
    <row r="2" spans="1:14" ht="12.75" hidden="1" customHeight="1" x14ac:dyDescent="0.2">
      <c r="A2" s="39"/>
      <c r="B2" s="40"/>
      <c r="C2" s="40">
        <v>9</v>
      </c>
      <c r="D2" s="9">
        <f>FLOOR((C2+3)/4,1)</f>
        <v>3</v>
      </c>
      <c r="E2" s="40"/>
      <c r="F2" s="40"/>
      <c r="G2" s="40"/>
      <c r="H2" s="40">
        <v>192</v>
      </c>
      <c r="I2" s="1">
        <v>190</v>
      </c>
      <c r="J2" s="58">
        <f>H2+I2</f>
        <v>382</v>
      </c>
      <c r="N2" s="41"/>
    </row>
    <row r="3" spans="1:14" x14ac:dyDescent="0.2">
      <c r="A3" s="33" t="s">
        <v>8</v>
      </c>
      <c r="B3" s="34"/>
      <c r="C3" s="101" t="str">
        <f>Instellingen!B3</f>
        <v>Kring Berkel Ijssel</v>
      </c>
      <c r="D3" s="103"/>
      <c r="E3" s="110" t="s">
        <v>60</v>
      </c>
      <c r="F3" s="112"/>
      <c r="G3" s="111"/>
      <c r="H3" s="134">
        <v>1</v>
      </c>
      <c r="I3" s="135"/>
      <c r="J3" s="135"/>
      <c r="K3" s="135"/>
      <c r="L3" s="135"/>
      <c r="M3" s="135"/>
      <c r="N3" s="136"/>
    </row>
    <row r="4" spans="1:14" hidden="1" x14ac:dyDescent="0.2">
      <c r="A4" s="42"/>
      <c r="B4" s="43"/>
      <c r="C4" s="44"/>
      <c r="D4" s="45"/>
      <c r="E4" s="45"/>
      <c r="F4" s="46"/>
      <c r="G4" s="47"/>
      <c r="H4" s="48"/>
      <c r="I4" s="48"/>
      <c r="J4" s="59"/>
      <c r="K4" s="48"/>
      <c r="L4" s="48"/>
      <c r="M4" s="49"/>
      <c r="N4" s="50"/>
    </row>
    <row r="5" spans="1:14" hidden="1" x14ac:dyDescent="0.2">
      <c r="A5" s="51"/>
      <c r="B5" s="52"/>
      <c r="C5" s="53"/>
      <c r="D5" s="54"/>
      <c r="E5" s="54"/>
      <c r="F5" s="55"/>
      <c r="G5" s="51"/>
      <c r="H5" s="56"/>
      <c r="I5" s="56"/>
      <c r="J5" s="60"/>
      <c r="K5" s="56"/>
      <c r="L5" s="56"/>
      <c r="M5" s="49"/>
      <c r="N5" s="50"/>
    </row>
    <row r="6" spans="1:14" ht="12.75" customHeight="1" x14ac:dyDescent="0.2">
      <c r="A6" s="165" t="s">
        <v>212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</row>
    <row r="7" spans="1:14" ht="12.75" customHeight="1" x14ac:dyDescent="0.2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70"/>
    </row>
    <row r="8" spans="1:14" ht="25.5" customHeight="1" x14ac:dyDescent="0.2">
      <c r="A8" s="2" t="s">
        <v>18</v>
      </c>
      <c r="B8" s="2" t="s">
        <v>6</v>
      </c>
      <c r="C8" s="2" t="s">
        <v>0</v>
      </c>
      <c r="D8" s="2" t="s">
        <v>1</v>
      </c>
      <c r="E8" s="2" t="s">
        <v>61</v>
      </c>
      <c r="F8" s="2" t="s">
        <v>2</v>
      </c>
      <c r="G8" s="2" t="s">
        <v>3</v>
      </c>
      <c r="H8" s="7" t="s">
        <v>62</v>
      </c>
      <c r="I8" s="7" t="s">
        <v>63</v>
      </c>
      <c r="J8" s="21" t="s">
        <v>64</v>
      </c>
      <c r="K8" s="7"/>
      <c r="L8" s="7"/>
      <c r="M8" s="2"/>
      <c r="N8" s="57" t="s">
        <v>5</v>
      </c>
    </row>
  </sheetData>
  <sortState xmlns:xlrd2="http://schemas.microsoft.com/office/spreadsheetml/2017/richdata2" ref="A10:XFD41">
    <sortCondition ref="D10"/>
    <sortCondition ref="C10"/>
    <sortCondition ref="B10"/>
  </sortState>
  <mergeCells count="5">
    <mergeCell ref="A6:N7"/>
    <mergeCell ref="A1:L1"/>
    <mergeCell ref="C3:D3"/>
    <mergeCell ref="E3:G3"/>
    <mergeCell ref="H3:N3"/>
  </mergeCells>
  <phoneticPr fontId="0" type="noConversion"/>
  <dataValidations count="3">
    <dataValidation operator="lessThan" allowBlank="1" showInputMessage="1" showErrorMessage="1" error="De waarde is maximaal 500" sqref="H8" xr:uid="{00000000-0002-0000-0900-000000000000}"/>
    <dataValidation type="whole" allowBlank="1" showInputMessage="1" showErrorMessage="1" error="Het minimum is 1 en het maximum is 6" prompt="Hier wordt bedoeld van welke wedstrijd of proef de winnaars moeten worden opgebouwd voor onder andere de prijsuitreiking." sqref="H3:N3" xr:uid="{00000000-0002-0000-0900-000001000000}">
      <formula1>1</formula1>
      <formula2>6</formula2>
    </dataValidation>
    <dataValidation type="whole" operator="lessThan" allowBlank="1" showInputMessage="1" showErrorMessage="1" error="De waarde is maximaal 500" sqref="H9:I52461" xr:uid="{00000000-0002-0000-0900-000002000000}">
      <formula1>500</formula1>
    </dataValidation>
  </dataValidations>
  <pageMargins left="0.75" right="0.75" top="1" bottom="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4" name="Button 1">
              <controlPr defaultSize="0" print="0" autoFill="0" autoPict="0" macro="[0]!Winnaars">
                <anchor moveWithCells="1" sizeWithCells="1">
                  <from>
                    <xdr:col>0</xdr:col>
                    <xdr:colOff>47625</xdr:colOff>
                    <xdr:row>5</xdr:row>
                    <xdr:rowOff>19050</xdr:rowOff>
                  </from>
                  <to>
                    <xdr:col>2</xdr:col>
                    <xdr:colOff>1143000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0" r:id="rId5" name="Button 2">
              <controlPr defaultSize="0" print="0" autoFill="0" autoPict="0" macro="[0]!Dubbele_Combinaties">
                <anchor moveWithCells="1" sizeWithCells="1">
                  <from>
                    <xdr:col>2</xdr:col>
                    <xdr:colOff>1162050</xdr:colOff>
                    <xdr:row>5</xdr:row>
                    <xdr:rowOff>19050</xdr:rowOff>
                  </from>
                  <to>
                    <xdr:col>3</xdr:col>
                    <xdr:colOff>790575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1" r:id="rId6" name="Button 3">
              <controlPr defaultSize="0" print="0" autoFill="0" autoPict="0" macro="[0]!Importeren_Gegevens">
                <anchor moveWithCells="1" sizeWithCells="1">
                  <from>
                    <xdr:col>3</xdr:col>
                    <xdr:colOff>819150</xdr:colOff>
                    <xdr:row>5</xdr:row>
                    <xdr:rowOff>19050</xdr:rowOff>
                  </from>
                  <to>
                    <xdr:col>6</xdr:col>
                    <xdr:colOff>219075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2" r:id="rId7" name="Button 4">
              <controlPr defaultSize="0" print="0" autoFill="0" autoPict="0" macro="[0]!Import_Verwerken">
                <anchor moveWithCells="1" sizeWithCells="1">
                  <from>
                    <xdr:col>6</xdr:col>
                    <xdr:colOff>247650</xdr:colOff>
                    <xdr:row>5</xdr:row>
                    <xdr:rowOff>19050</xdr:rowOff>
                  </from>
                  <to>
                    <xdr:col>8</xdr:col>
                    <xdr:colOff>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9">
    <pageSetUpPr fitToPage="1"/>
  </sheetPr>
  <dimension ref="A1:D45"/>
  <sheetViews>
    <sheetView workbookViewId="0">
      <pane ySplit="2" topLeftCell="A6" activePane="bottomLeft" state="frozen"/>
      <selection activeCell="C4" sqref="C4:E4"/>
      <selection pane="bottomLeft" activeCell="C42" sqref="C42"/>
    </sheetView>
  </sheetViews>
  <sheetFormatPr defaultRowHeight="12.75" x14ac:dyDescent="0.2"/>
  <cols>
    <col min="1" max="1" width="36.5703125" bestFit="1" customWidth="1"/>
    <col min="2" max="2" width="37" customWidth="1"/>
    <col min="3" max="3" width="46.42578125" customWidth="1"/>
    <col min="4" max="4" width="15.85546875" customWidth="1"/>
  </cols>
  <sheetData>
    <row r="1" spans="1:4" x14ac:dyDescent="0.2">
      <c r="A1" s="25"/>
      <c r="B1" s="26" t="s">
        <v>37</v>
      </c>
      <c r="C1" s="26" t="s">
        <v>25</v>
      </c>
      <c r="D1" s="3"/>
    </row>
    <row r="2" spans="1:4" x14ac:dyDescent="0.2">
      <c r="A2" s="27" t="s">
        <v>38</v>
      </c>
      <c r="B2" s="2"/>
      <c r="C2" s="2"/>
      <c r="D2" s="22"/>
    </row>
    <row r="3" spans="1:4" x14ac:dyDescent="0.2">
      <c r="A3" s="28" t="s">
        <v>39</v>
      </c>
      <c r="B3" s="100" t="s">
        <v>135</v>
      </c>
      <c r="C3" s="29"/>
      <c r="D3" s="29"/>
    </row>
    <row r="4" spans="1:4" x14ac:dyDescent="0.2">
      <c r="A4" s="29" t="s">
        <v>41</v>
      </c>
      <c r="B4" s="30">
        <v>1</v>
      </c>
      <c r="C4" s="29" t="s">
        <v>42</v>
      </c>
      <c r="D4" s="29"/>
    </row>
    <row r="5" spans="1:4" x14ac:dyDescent="0.2">
      <c r="A5" s="29" t="s">
        <v>11</v>
      </c>
      <c r="B5" s="30">
        <v>99</v>
      </c>
      <c r="C5" s="29"/>
      <c r="D5" s="29"/>
    </row>
    <row r="6" spans="1:4" x14ac:dyDescent="0.2">
      <c r="A6" s="29" t="s">
        <v>43</v>
      </c>
      <c r="B6" s="30">
        <v>3</v>
      </c>
      <c r="C6" s="29"/>
      <c r="D6" s="29"/>
    </row>
    <row r="7" spans="1:4" x14ac:dyDescent="0.2">
      <c r="A7" s="29" t="s">
        <v>33</v>
      </c>
      <c r="B7" s="30">
        <v>1</v>
      </c>
      <c r="C7" s="29"/>
      <c r="D7" s="29"/>
    </row>
    <row r="8" spans="1:4" x14ac:dyDescent="0.2">
      <c r="A8" s="61" t="s">
        <v>126</v>
      </c>
      <c r="B8" s="29">
        <v>4</v>
      </c>
      <c r="C8" s="29"/>
      <c r="D8" s="29"/>
    </row>
    <row r="9" spans="1:4" hidden="1" x14ac:dyDescent="0.2">
      <c r="A9" s="29"/>
      <c r="B9" s="29"/>
      <c r="C9" s="29"/>
      <c r="D9" s="29"/>
    </row>
    <row r="10" spans="1:4" x14ac:dyDescent="0.2">
      <c r="A10" s="61" t="s">
        <v>65</v>
      </c>
      <c r="B10" s="30">
        <v>90</v>
      </c>
      <c r="C10" s="29" t="s">
        <v>66</v>
      </c>
      <c r="D10" s="29"/>
    </row>
    <row r="11" spans="1:4" hidden="1" x14ac:dyDescent="0.2">
      <c r="A11" s="29"/>
      <c r="B11" s="30"/>
      <c r="C11" s="29"/>
      <c r="D11" s="29"/>
    </row>
    <row r="12" spans="1:4" hidden="1" x14ac:dyDescent="0.2">
      <c r="A12" s="29"/>
      <c r="B12" s="30"/>
      <c r="C12" s="29"/>
      <c r="D12" s="29"/>
    </row>
    <row r="13" spans="1:4" x14ac:dyDescent="0.2">
      <c r="A13" s="29" t="s">
        <v>68</v>
      </c>
      <c r="B13" s="30"/>
      <c r="C13" s="29" t="s">
        <v>70</v>
      </c>
      <c r="D13" s="29"/>
    </row>
    <row r="14" spans="1:4" x14ac:dyDescent="0.2">
      <c r="A14" s="61" t="s">
        <v>134</v>
      </c>
      <c r="B14" s="30" t="s">
        <v>123</v>
      </c>
      <c r="C14" s="29"/>
      <c r="D14" s="29"/>
    </row>
    <row r="15" spans="1:4" hidden="1" x14ac:dyDescent="0.2">
      <c r="A15" s="61" t="s">
        <v>121</v>
      </c>
      <c r="B15" s="29"/>
      <c r="C15" s="29"/>
      <c r="D15" s="29"/>
    </row>
    <row r="16" spans="1:4" hidden="1" x14ac:dyDescent="0.2">
      <c r="A16" s="61" t="s">
        <v>122</v>
      </c>
      <c r="B16" s="29"/>
      <c r="C16" s="29"/>
      <c r="D16" s="29"/>
    </row>
    <row r="17" spans="1:4" hidden="1" x14ac:dyDescent="0.2">
      <c r="A17" s="61" t="s">
        <v>120</v>
      </c>
      <c r="B17" s="30" t="s">
        <v>123</v>
      </c>
      <c r="C17" s="29"/>
      <c r="D17" s="29"/>
    </row>
    <row r="18" spans="1:4" hidden="1" x14ac:dyDescent="0.2">
      <c r="A18" s="61" t="s">
        <v>122</v>
      </c>
      <c r="B18" s="29"/>
      <c r="C18" s="29"/>
      <c r="D18" s="29"/>
    </row>
    <row r="19" spans="1:4" hidden="1" x14ac:dyDescent="0.2"/>
    <row r="20" spans="1:4" hidden="1" x14ac:dyDescent="0.2"/>
    <row r="21" spans="1:4" hidden="1" x14ac:dyDescent="0.2"/>
    <row r="23" spans="1:4" ht="38.25" x14ac:dyDescent="0.2">
      <c r="A23" s="26" t="s">
        <v>67</v>
      </c>
      <c r="B23" s="2"/>
      <c r="C23" s="7" t="s">
        <v>44</v>
      </c>
      <c r="D23" s="2"/>
    </row>
    <row r="24" spans="1:4" hidden="1" x14ac:dyDescent="0.2">
      <c r="A24" s="29" t="s">
        <v>45</v>
      </c>
      <c r="B24" s="29">
        <v>1</v>
      </c>
      <c r="C24" s="29" t="s">
        <v>46</v>
      </c>
    </row>
    <row r="25" spans="1:4" x14ac:dyDescent="0.2">
      <c r="A25" s="29" t="s">
        <v>106</v>
      </c>
      <c r="B25" s="30">
        <v>2</v>
      </c>
      <c r="C25" s="29"/>
    </row>
    <row r="26" spans="1:4" x14ac:dyDescent="0.2">
      <c r="A26" s="29" t="s">
        <v>107</v>
      </c>
      <c r="B26" s="30">
        <v>3</v>
      </c>
      <c r="C26" s="29"/>
    </row>
    <row r="27" spans="1:4" x14ac:dyDescent="0.2">
      <c r="A27" s="29" t="s">
        <v>47</v>
      </c>
      <c r="B27" s="30">
        <v>4</v>
      </c>
      <c r="C27" s="29"/>
      <c r="D27" s="29"/>
    </row>
    <row r="28" spans="1:4" x14ac:dyDescent="0.2">
      <c r="A28" s="29" t="s">
        <v>48</v>
      </c>
      <c r="B28" s="30">
        <v>5</v>
      </c>
      <c r="C28" s="29"/>
      <c r="D28" s="29"/>
    </row>
    <row r="29" spans="1:4" x14ac:dyDescent="0.2">
      <c r="A29" s="29" t="s">
        <v>49</v>
      </c>
      <c r="B29" s="30">
        <v>6</v>
      </c>
      <c r="C29" s="29"/>
      <c r="D29" s="29"/>
    </row>
    <row r="30" spans="1:4" x14ac:dyDescent="0.2">
      <c r="A30" s="29" t="s">
        <v>50</v>
      </c>
      <c r="B30" s="30">
        <v>7</v>
      </c>
      <c r="C30" s="29"/>
      <c r="D30" s="29"/>
    </row>
    <row r="31" spans="1:4" x14ac:dyDescent="0.2">
      <c r="A31" s="29" t="s">
        <v>51</v>
      </c>
      <c r="B31" s="30"/>
      <c r="C31" s="29"/>
      <c r="D31" s="29"/>
    </row>
    <row r="32" spans="1:4" x14ac:dyDescent="0.2">
      <c r="A32" s="29"/>
      <c r="B32" s="30"/>
      <c r="C32" s="29"/>
      <c r="D32" s="29"/>
    </row>
    <row r="33" spans="1:4" x14ac:dyDescent="0.2">
      <c r="A33" s="29"/>
      <c r="B33" s="30"/>
      <c r="C33" s="29"/>
      <c r="D33" s="29"/>
    </row>
    <row r="35" spans="1:4" hidden="1" x14ac:dyDescent="0.2"/>
    <row r="36" spans="1:4" hidden="1" x14ac:dyDescent="0.2"/>
    <row r="37" spans="1:4" hidden="1" x14ac:dyDescent="0.2"/>
    <row r="38" spans="1:4" hidden="1" x14ac:dyDescent="0.2"/>
    <row r="39" spans="1:4" x14ac:dyDescent="0.2">
      <c r="A39" s="2" t="s">
        <v>52</v>
      </c>
      <c r="B39" s="2" t="s">
        <v>53</v>
      </c>
      <c r="C39" s="2" t="s">
        <v>54</v>
      </c>
      <c r="D39" s="71" t="s">
        <v>72</v>
      </c>
    </row>
    <row r="40" spans="1:4" x14ac:dyDescent="0.2">
      <c r="A40" s="29" t="s">
        <v>55</v>
      </c>
      <c r="B40" s="74" t="s">
        <v>136</v>
      </c>
      <c r="C40" s="75" t="s">
        <v>137</v>
      </c>
      <c r="D40" s="30" t="s">
        <v>102</v>
      </c>
    </row>
    <row r="41" spans="1:4" x14ac:dyDescent="0.2">
      <c r="A41" s="29" t="s">
        <v>56</v>
      </c>
      <c r="B41" s="74" t="s">
        <v>136</v>
      </c>
      <c r="C41" s="75" t="s">
        <v>138</v>
      </c>
      <c r="D41" s="30" t="s">
        <v>102</v>
      </c>
    </row>
    <row r="42" spans="1:4" x14ac:dyDescent="0.2">
      <c r="A42" s="29" t="s">
        <v>57</v>
      </c>
      <c r="B42" s="74" t="s">
        <v>139</v>
      </c>
      <c r="C42" s="75" t="s">
        <v>140</v>
      </c>
      <c r="D42" s="30" t="s">
        <v>102</v>
      </c>
    </row>
    <row r="43" spans="1:4" x14ac:dyDescent="0.2">
      <c r="A43" s="29" t="s">
        <v>58</v>
      </c>
      <c r="B43" s="8" t="s">
        <v>119</v>
      </c>
      <c r="C43" s="31" t="s">
        <v>119</v>
      </c>
      <c r="D43" s="30" t="s">
        <v>102</v>
      </c>
    </row>
    <row r="44" spans="1:4" x14ac:dyDescent="0.2">
      <c r="A44" s="29" t="s">
        <v>104</v>
      </c>
      <c r="B44" s="8" t="s">
        <v>119</v>
      </c>
      <c r="C44" s="31" t="s">
        <v>119</v>
      </c>
      <c r="D44" s="30" t="s">
        <v>102</v>
      </c>
    </row>
    <row r="45" spans="1:4" x14ac:dyDescent="0.2">
      <c r="A45" s="29" t="s">
        <v>105</v>
      </c>
      <c r="B45" s="8" t="s">
        <v>119</v>
      </c>
      <c r="C45" s="31" t="s">
        <v>119</v>
      </c>
      <c r="D45" s="30" t="s">
        <v>102</v>
      </c>
    </row>
  </sheetData>
  <sheetProtection algorithmName="SHA-512" hashValue="axQTqCKNMLAPkA5+1xI2tuQbyjn/9JOSZpDsFMa3wt4GjvN1Lpz0VXmJ6OXqUP/eU1UO5LMz8g3lJ6UJcHju1Q==" saltValue="/Maa/1AQZwNaMJx6zz5QQQ==" spinCount="100000" sheet="1" objects="1" scenarios="1"/>
  <phoneticPr fontId="0" type="noConversion"/>
  <dataValidations count="15">
    <dataValidation type="whole" allowBlank="1" showInputMessage="1" showErrorMessage="1" sqref="B9 B15:B16 B18" xr:uid="{00000000-0002-0000-0A00-000000000000}">
      <formula1>1</formula1>
      <formula2>2</formula2>
    </dataValidation>
    <dataValidation type="whole" showInputMessage="1" showErrorMessage="1" error="Er moet een waarde ingevoerd worden van 1 t/m 6." sqref="B6" xr:uid="{00000000-0002-0000-0A00-000001000000}">
      <formula1>1</formula1>
      <formula2>6</formula2>
    </dataValidation>
    <dataValidation type="whole" allowBlank="1" showInputMessage="1" showErrorMessage="1" sqref="B19:B22" xr:uid="{00000000-0002-0000-0A00-000002000000}">
      <formula1>2</formula1>
      <formula2>3</formula2>
    </dataValidation>
    <dataValidation type="whole" allowBlank="1" showInputMessage="1" showErrorMessage="1" sqref="B32:B33" xr:uid="{00000000-0002-0000-0A00-000003000000}">
      <formula1>2</formula1>
      <formula2>8</formula2>
    </dataValidation>
    <dataValidation type="whole" showInputMessage="1" showErrorMessage="1" error="Er moet een waarde ingevoerd worden." sqref="B5" xr:uid="{00000000-0002-0000-0A00-000004000000}">
      <formula1>1</formula1>
      <formula2>999</formula2>
    </dataValidation>
    <dataValidation type="whole" showInputMessage="1" showErrorMessage="1" error="Er moet een waarde ingevoerd worden." sqref="B4" xr:uid="{00000000-0002-0000-0A00-000005000000}">
      <formula1>1</formula1>
      <formula2>2</formula2>
    </dataValidation>
    <dataValidation type="whole" showInputMessage="1" showErrorMessage="1" error="De waarde kan zijn 0 of 1." sqref="B7" xr:uid="{00000000-0002-0000-0A00-000006000000}">
      <formula1>0</formula1>
      <formula2>2</formula2>
    </dataValidation>
    <dataValidation type="textLength" showInputMessage="1" showErrorMessage="1" error="Er moet een tekst worden ingevoerd." sqref="B3" xr:uid="{00000000-0002-0000-0A00-000007000000}">
      <formula1>1</formula1>
      <formula2>60</formula2>
    </dataValidation>
    <dataValidation type="whole" allowBlank="1" showInputMessage="1" showErrorMessage="1" error="Er moet een waarde ingevoerd worden van 1 t/m 999 of blanko." sqref="B10 B12" xr:uid="{00000000-0002-0000-0A00-000008000000}">
      <formula1>1</formula1>
      <formula2>999</formula2>
    </dataValidation>
    <dataValidation type="whole" allowBlank="1" showInputMessage="1" showErrorMessage="1" error="De minimale waarde is 2 de maximale is 8" sqref="B27:B31" xr:uid="{00000000-0002-0000-0A00-000009000000}">
      <formula1>2</formula1>
      <formula2>8</formula2>
    </dataValidation>
    <dataValidation type="list" allowBlank="1" showInputMessage="1" showErrorMessage="1" sqref="B13" xr:uid="{00000000-0002-0000-0A00-00000A000000}">
      <formula1>"Aanmelden,Afmelden"</formula1>
    </dataValidation>
    <dataValidation type="whole" allowBlank="1" showInputMessage="1" showErrorMessage="1" error="Er moet een waarde ingevoerd worden van 2 t/m 4 of blanko." prompt="Indien hier een aantal wordt ingevoerd dan worden bij een lager aantal starts per combinatie de plaatsingspunten gezet op het aantal wat vermeld staat bij Plaatsingspunten te weinig starts." sqref="B11" xr:uid="{00000000-0002-0000-0A00-00000B000000}">
      <formula1>2</formula1>
      <formula2>4</formula2>
    </dataValidation>
    <dataValidation type="list" allowBlank="1" showInputMessage="1" showErrorMessage="1" sqref="B14 B17" xr:uid="{00000000-0002-0000-0A00-00000C000000}">
      <formula1>"Ja,Nee"</formula1>
    </dataValidation>
    <dataValidation type="list" allowBlank="1" showInputMessage="1" showErrorMessage="1" sqref="D40:D45" xr:uid="{00000000-0002-0000-0A00-00000D000000}">
      <formula1>"1: fouten barrage, 2: totaal fouten"</formula1>
    </dataValidation>
    <dataValidation type="whole" showInputMessage="1" showErrorMessage="1" error="Er moet een waarde ingevoerd worden." sqref="B8" xr:uid="{00000000-0002-0000-0A00-00000E000000}">
      <formula1>0</formula1>
      <formula2>8</formula2>
    </dataValidation>
  </dataValidations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74" r:id="rId4" name="Button 22">
              <controlPr defaultSize="0" print="0" autoFill="0" autoPict="0" macro="[0]!verbergen_Tab">
                <anchor moveWithCells="1" sizeWithCells="1">
                  <from>
                    <xdr:col>2</xdr:col>
                    <xdr:colOff>161925</xdr:colOff>
                    <xdr:row>13</xdr:row>
                    <xdr:rowOff>38100</xdr:rowOff>
                  </from>
                  <to>
                    <xdr:col>2</xdr:col>
                    <xdr:colOff>3028950</xdr:colOff>
                    <xdr:row>16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">
    <pageSetUpPr fitToPage="1"/>
  </sheetPr>
  <dimension ref="A1:J5"/>
  <sheetViews>
    <sheetView workbookViewId="0">
      <pane ySplit="4" topLeftCell="A5" activePane="bottomLeft" state="frozen"/>
      <selection activeCell="C4" sqref="C4:E4"/>
      <selection pane="bottomLeft" activeCell="G14" sqref="G14"/>
    </sheetView>
  </sheetViews>
  <sheetFormatPr defaultRowHeight="12.75" x14ac:dyDescent="0.2"/>
  <cols>
    <col min="1" max="1" width="8" style="1" customWidth="1"/>
    <col min="2" max="2" width="10" style="1" customWidth="1"/>
    <col min="3" max="3" width="28.140625" style="1" customWidth="1"/>
    <col min="4" max="4" width="31.28515625" style="1" customWidth="1"/>
    <col min="5" max="5" width="6.7109375" style="96" bestFit="1" customWidth="1"/>
    <col min="6" max="6" width="4.140625" style="1" bestFit="1" customWidth="1"/>
    <col min="7" max="7" width="23.28515625" style="1" customWidth="1"/>
    <col min="8" max="8" width="30.42578125" style="1" customWidth="1"/>
  </cols>
  <sheetData>
    <row r="1" spans="1:10" x14ac:dyDescent="0.2">
      <c r="A1" s="173" t="s">
        <v>19</v>
      </c>
      <c r="B1" s="174"/>
      <c r="C1" s="174"/>
      <c r="D1" s="174"/>
      <c r="E1" s="174"/>
      <c r="F1" s="174"/>
      <c r="G1" s="174"/>
      <c r="H1" s="175"/>
    </row>
    <row r="2" spans="1:10" hidden="1" x14ac:dyDescent="0.2"/>
    <row r="3" spans="1:10" ht="25.5" customHeight="1" x14ac:dyDescent="0.2">
      <c r="A3" s="6" t="s">
        <v>8</v>
      </c>
      <c r="B3" s="171" t="str">
        <f>Instellingen!B3</f>
        <v>Kring Berkel Ijssel</v>
      </c>
      <c r="C3" s="172"/>
      <c r="D3" s="172"/>
      <c r="E3" s="176" t="s">
        <v>124</v>
      </c>
      <c r="F3" s="177"/>
      <c r="G3" s="94" t="s">
        <v>32</v>
      </c>
      <c r="H3" s="93"/>
    </row>
    <row r="4" spans="1:10" x14ac:dyDescent="0.2">
      <c r="A4" s="2" t="s">
        <v>20</v>
      </c>
      <c r="B4" s="2" t="s">
        <v>6</v>
      </c>
      <c r="C4" s="71" t="s">
        <v>125</v>
      </c>
      <c r="D4" s="2" t="s">
        <v>1</v>
      </c>
      <c r="E4" s="97" t="s">
        <v>21</v>
      </c>
      <c r="F4" s="2" t="s">
        <v>23</v>
      </c>
      <c r="G4" s="2" t="s">
        <v>24</v>
      </c>
      <c r="H4" s="2" t="s">
        <v>25</v>
      </c>
      <c r="I4" s="95" t="str">
        <f>IF(C4&lt;&gt;"",RIGHT(C4,LEN(C4)-SEARCH(" ",C4,1)),"")</f>
        <v>/ amazone</v>
      </c>
      <c r="J4" s="95" t="str">
        <f>IF(C4&lt;&gt;"",LEFT(C4, SEARCH(" ",C4,1)),"")</f>
        <v xml:space="preserve">Ruiter </v>
      </c>
    </row>
    <row r="5" spans="1:10" x14ac:dyDescent="0.2">
      <c r="A5" s="4"/>
      <c r="B5" s="4"/>
      <c r="C5" s="4"/>
      <c r="D5" s="4"/>
      <c r="E5" s="98"/>
      <c r="F5" s="4"/>
    </row>
  </sheetData>
  <mergeCells count="3">
    <mergeCell ref="B3:D3"/>
    <mergeCell ref="A1:H1"/>
    <mergeCell ref="E3:F3"/>
  </mergeCells>
  <phoneticPr fontId="0" type="noConversion"/>
  <printOptions gridLines="1"/>
  <pageMargins left="0.19685039370078741" right="0.19685039370078741" top="0.98425196850393704" bottom="0.98425196850393704" header="0.51181102362204722" footer="0.51181102362204722"/>
  <pageSetup paperSize="9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Afvaardiging">
                <anchor moveWithCells="1" sizeWithCells="1">
                  <from>
                    <xdr:col>6</xdr:col>
                    <xdr:colOff>1285875</xdr:colOff>
                    <xdr:row>1</xdr:row>
                    <xdr:rowOff>0</xdr:rowOff>
                  </from>
                  <to>
                    <xdr:col>7</xdr:col>
                    <xdr:colOff>2009775</xdr:colOff>
                    <xdr:row>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3</vt:i4>
      </vt:variant>
    </vt:vector>
  </HeadingPairs>
  <TitlesOfParts>
    <vt:vector size="15" baseType="lpstr">
      <vt:lpstr>Informatie</vt:lpstr>
      <vt:lpstr>100 (P)</vt:lpstr>
      <vt:lpstr>110 (P)</vt:lpstr>
      <vt:lpstr>120 (P)</vt:lpstr>
      <vt:lpstr>130 (P)</vt:lpstr>
      <vt:lpstr>135 (P)</vt:lpstr>
      <vt:lpstr>140 (P)</vt:lpstr>
      <vt:lpstr>130-140 (P)</vt:lpstr>
      <vt:lpstr>Kampioenen</vt:lpstr>
      <vt:lpstr>Diversen</vt:lpstr>
      <vt:lpstr>Instellingen</vt:lpstr>
      <vt:lpstr>Afvaardiging</vt:lpstr>
      <vt:lpstr>Afvaardiging!Afdruktitels</vt:lpstr>
      <vt:lpstr>Diversen!Afdruktitels</vt:lpstr>
      <vt:lpstr>Kampioenen!Afdruktitels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Yvonne Buis-Franken</cp:lastModifiedBy>
  <cp:lastPrinted>2022-02-22T15:55:20Z</cp:lastPrinted>
  <dcterms:created xsi:type="dcterms:W3CDTF">2007-03-07T12:54:43Z</dcterms:created>
  <dcterms:modified xsi:type="dcterms:W3CDTF">2023-11-22T22:02:48Z</dcterms:modified>
</cp:coreProperties>
</file>