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2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3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drawings/drawing4.xml" ContentType="application/vnd.openxmlformats-officedocument.drawing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drawings/drawing5.xml" ContentType="application/vnd.openxmlformats-officedocument.drawing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drawings/drawing6.xml" ContentType="application/vnd.openxmlformats-officedocument.drawing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drawings/drawing7.xml" ContentType="application/vnd.openxmlformats-officedocument.drawing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drawings/drawing8.xml" ContentType="application/vnd.openxmlformats-officedocument.drawing+xml"/>
  <Override PartName="/xl/ctrlProps/ctrlProp151.xml" ContentType="application/vnd.ms-excel.controlproperties+xml"/>
  <Override PartName="/xl/drawings/drawing9.xml" ContentType="application/vnd.openxmlformats-officedocument.drawing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drawings/drawing10.xml" ContentType="application/vnd.openxmlformats-officedocument.drawing+xml"/>
  <Override PartName="/xl/ctrlProps/ctrlProp156.xml" ContentType="application/vnd.ms-excel.controlproperties+xml"/>
  <Override PartName="/xl/drawings/drawing11.xml" ContentType="application/vnd.openxmlformats-officedocument.drawing+xml"/>
  <Override PartName="/xl/ctrlProps/ctrlProp157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yhavi-my.sharepoint.com/personal/laura_born_havi_com/Documents/PPSV Bussloo/Kring Berkel IJssel/Indoor 2024-2025/Uitslagen voor website/"/>
    </mc:Choice>
  </mc:AlternateContent>
  <xr:revisionPtr revIDLastSave="3" documentId="8_{7E40F426-4809-4539-92E9-ACC16BFCAB8D}" xr6:coauthVersionLast="47" xr6:coauthVersionMax="47" xr10:uidLastSave="{60802E65-5E1D-4982-A764-05689ECC4A44}"/>
  <bookViews>
    <workbookView xWindow="-110" yWindow="-110" windowWidth="19420" windowHeight="10300" tabRatio="844" activeTab="1" xr2:uid="{00000000-000D-0000-FFFF-FFFF00000000}"/>
  </bookViews>
  <sheets>
    <sheet name="Informatie" sheetId="131" r:id="rId1"/>
    <sheet name="100 (P)" sheetId="142" r:id="rId2"/>
    <sheet name="110 (P)" sheetId="162" r:id="rId3"/>
    <sheet name="120 (P)" sheetId="161" r:id="rId4"/>
    <sheet name="130 (P)" sheetId="137" r:id="rId5"/>
    <sheet name="135 (P)" sheetId="155" r:id="rId6"/>
    <sheet name="140 (P)" sheetId="160" r:id="rId7"/>
    <sheet name="130-140 (P)" sheetId="159" state="hidden" r:id="rId8"/>
    <sheet name="Kampioenen" sheetId="59" r:id="rId9"/>
    <sheet name="Diversen" sheetId="103" r:id="rId10"/>
    <sheet name="Instellingen" sheetId="80" r:id="rId11"/>
    <sheet name="Afvaardiging" sheetId="5" r:id="rId12"/>
  </sheets>
  <externalReferences>
    <externalReference r:id="rId13"/>
  </externalReferences>
  <definedNames>
    <definedName name="_xlnm.Print_Titles" localSheetId="11">Afvaardiging!$3:$4</definedName>
    <definedName name="_xlnm.Print_Titles" localSheetId="9">Diversen!$8:$8</definedName>
    <definedName name="_xlnm.Print_Titles" localSheetId="8">Kampioenen!$4:$4</definedName>
    <definedName name="Dressuur" localSheetId="9">Diversen!#REF!</definedName>
    <definedName name="Dressuur_1" localSheetId="9">Diversen!#REF!</definedName>
    <definedName name="Dressuur_2" localSheetId="9">Diversen!#REF!</definedName>
    <definedName name="Dressuur_3" localSheetId="9">Diversen!#REF!</definedName>
    <definedName name="Springen" localSheetId="9">Diversen!#REF!</definedName>
    <definedName name="Springen_1" localSheetId="9">Diversen!#REF!</definedName>
    <definedName name="Springen_10" localSheetId="9">Diversen!#REF!</definedName>
    <definedName name="Springen_11" localSheetId="9">Diversen!#REF!</definedName>
    <definedName name="Springen_12" localSheetId="9">Diversen!#REF!</definedName>
    <definedName name="Springen_13" localSheetId="9">Diversen!#REF!</definedName>
    <definedName name="Springen_14" localSheetId="9">Diversen!#REF!</definedName>
    <definedName name="Springen_15" localSheetId="9">Diversen!#REF!</definedName>
    <definedName name="Springen_16" localSheetId="9">Diversen!#REF!</definedName>
    <definedName name="Springen_17" localSheetId="9">Diversen!#REF!</definedName>
    <definedName name="Springen_18" localSheetId="9">Diversen!#REF!</definedName>
    <definedName name="Springen_19" localSheetId="9">Diversen!#REF!</definedName>
    <definedName name="Springen_2" localSheetId="9">Diversen!#REF!</definedName>
    <definedName name="Springen_3" localSheetId="9">Diversen!#REF!</definedName>
    <definedName name="Springen_4" localSheetId="9">Diversen!#REF!</definedName>
    <definedName name="Springen_5" localSheetId="9">Diversen!#REF!</definedName>
    <definedName name="Springen_6" localSheetId="9">Diversen!#REF!</definedName>
    <definedName name="Springen_7" localSheetId="9">Diversen!#REF!</definedName>
    <definedName name="Springen_8" localSheetId="9">Diversen!#REF!</definedName>
    <definedName name="Springen_9" localSheetId="9">Diversen!#REF!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17" i="142" l="1"/>
  <c r="BE18" i="142"/>
  <c r="BE19" i="142"/>
  <c r="BE16" i="142"/>
  <c r="BE15" i="142"/>
  <c r="BE14" i="142"/>
  <c r="BE13" i="142"/>
  <c r="BE12" i="142"/>
  <c r="BE11" i="142"/>
  <c r="BE10" i="142"/>
  <c r="BE9" i="142"/>
  <c r="CN17" i="142"/>
  <c r="CN18" i="142"/>
  <c r="CN19" i="142"/>
  <c r="CN16" i="142"/>
  <c r="CN15" i="142"/>
  <c r="CN14" i="142"/>
  <c r="CN13" i="142"/>
  <c r="CN12" i="142"/>
  <c r="CN11" i="142"/>
  <c r="CN10" i="142"/>
  <c r="CN9" i="142"/>
  <c r="CM17" i="142"/>
  <c r="CM18" i="142"/>
  <c r="CM19" i="142"/>
  <c r="CM16" i="142"/>
  <c r="CM15" i="142"/>
  <c r="CM14" i="142"/>
  <c r="CM13" i="142"/>
  <c r="CM12" i="142"/>
  <c r="CM11" i="142"/>
  <c r="CM10" i="142"/>
  <c r="CM9" i="142"/>
  <c r="CL17" i="142"/>
  <c r="CL18" i="142"/>
  <c r="CL19" i="142"/>
  <c r="CL16" i="142"/>
  <c r="CL15" i="142"/>
  <c r="CL14" i="142"/>
  <c r="CL13" i="142"/>
  <c r="CL12" i="142"/>
  <c r="CL11" i="142"/>
  <c r="CL10" i="142"/>
  <c r="CL9" i="142"/>
  <c r="CK10" i="142"/>
  <c r="CJ17" i="142"/>
  <c r="CJ18" i="142"/>
  <c r="CJ19" i="142"/>
  <c r="CJ16" i="142"/>
  <c r="CJ15" i="142"/>
  <c r="CJ14" i="142"/>
  <c r="CJ13" i="142"/>
  <c r="CJ12" i="142"/>
  <c r="CJ11" i="142"/>
  <c r="CJ10" i="142"/>
  <c r="CJ9" i="142"/>
  <c r="CI17" i="142"/>
  <c r="CK17" i="142" s="1"/>
  <c r="CI18" i="142"/>
  <c r="CI19" i="142"/>
  <c r="CI16" i="142"/>
  <c r="CI15" i="142"/>
  <c r="CI14" i="142"/>
  <c r="CI13" i="142"/>
  <c r="CK13" i="142" s="1"/>
  <c r="CI12" i="142"/>
  <c r="CI11" i="142"/>
  <c r="CI10" i="142"/>
  <c r="CI9" i="142"/>
  <c r="CH17" i="142"/>
  <c r="CH18" i="142"/>
  <c r="CH19" i="142"/>
  <c r="CH16" i="142"/>
  <c r="CH15" i="142"/>
  <c r="CH14" i="142"/>
  <c r="CH13" i="142"/>
  <c r="CH12" i="142"/>
  <c r="CH11" i="142"/>
  <c r="CH10" i="142"/>
  <c r="CH9" i="142"/>
  <c r="CG17" i="142"/>
  <c r="CG18" i="142"/>
  <c r="CG19" i="142"/>
  <c r="CG16" i="142"/>
  <c r="CG15" i="142"/>
  <c r="CK15" i="142" s="1"/>
  <c r="CG14" i="142"/>
  <c r="CG13" i="142"/>
  <c r="CG12" i="142"/>
  <c r="CK12" i="142" s="1"/>
  <c r="CG11" i="142"/>
  <c r="CG10" i="142"/>
  <c r="CG9" i="142"/>
  <c r="CE17" i="142"/>
  <c r="CE18" i="142"/>
  <c r="CE19" i="142"/>
  <c r="CE16" i="142"/>
  <c r="CE15" i="142"/>
  <c r="CE14" i="142"/>
  <c r="CE13" i="142"/>
  <c r="CE12" i="142"/>
  <c r="CE11" i="142"/>
  <c r="CE10" i="142"/>
  <c r="CE9" i="142"/>
  <c r="CD17" i="142"/>
  <c r="CD18" i="142"/>
  <c r="CD19" i="142"/>
  <c r="CD16" i="142"/>
  <c r="CD15" i="142"/>
  <c r="CD14" i="142"/>
  <c r="CD13" i="142"/>
  <c r="CD12" i="142"/>
  <c r="CD11" i="142"/>
  <c r="CD10" i="142"/>
  <c r="CD9" i="142"/>
  <c r="CC17" i="142"/>
  <c r="CC18" i="142"/>
  <c r="CC19" i="142"/>
  <c r="CC16" i="142"/>
  <c r="CC15" i="142"/>
  <c r="CC14" i="142"/>
  <c r="CC13" i="142"/>
  <c r="CC12" i="142"/>
  <c r="CC11" i="142"/>
  <c r="CC10" i="142"/>
  <c r="CC9" i="142"/>
  <c r="CB17" i="142"/>
  <c r="CB18" i="142"/>
  <c r="CB19" i="142"/>
  <c r="CF19" i="142" s="1"/>
  <c r="CB16" i="142"/>
  <c r="CB15" i="142"/>
  <c r="CB14" i="142"/>
  <c r="CF14" i="142" s="1"/>
  <c r="CB13" i="142"/>
  <c r="CF13" i="142" s="1"/>
  <c r="CB12" i="142"/>
  <c r="CB11" i="142"/>
  <c r="CB10" i="142"/>
  <c r="CB9" i="142"/>
  <c r="CF9" i="142" s="1"/>
  <c r="BZ17" i="142"/>
  <c r="BZ18" i="142"/>
  <c r="BZ19" i="142"/>
  <c r="BZ16" i="142"/>
  <c r="BZ15" i="142"/>
  <c r="BZ14" i="142"/>
  <c r="BZ13" i="142"/>
  <c r="BZ12" i="142"/>
  <c r="BZ11" i="142"/>
  <c r="BZ10" i="142"/>
  <c r="BZ9" i="142"/>
  <c r="BY17" i="142"/>
  <c r="CA17" i="142" s="1"/>
  <c r="BY18" i="142"/>
  <c r="CA18" i="142" s="1"/>
  <c r="BY19" i="142"/>
  <c r="BY16" i="142"/>
  <c r="BY15" i="142"/>
  <c r="BY14" i="142"/>
  <c r="BY13" i="142"/>
  <c r="BY12" i="142"/>
  <c r="BY11" i="142"/>
  <c r="BY10" i="142"/>
  <c r="BY9" i="142"/>
  <c r="BX17" i="142"/>
  <c r="BX18" i="142"/>
  <c r="BX19" i="142"/>
  <c r="BX16" i="142"/>
  <c r="BX15" i="142"/>
  <c r="BX14" i="142"/>
  <c r="BX13" i="142"/>
  <c r="BX12" i="142"/>
  <c r="BX11" i="142"/>
  <c r="BX10" i="142"/>
  <c r="BX9" i="142"/>
  <c r="BW17" i="142"/>
  <c r="BW18" i="142"/>
  <c r="BW19" i="142"/>
  <c r="BW16" i="142"/>
  <c r="BW15" i="142"/>
  <c r="CA15" i="142" s="1"/>
  <c r="BW14" i="142"/>
  <c r="BW13" i="142"/>
  <c r="CA13" i="142" s="1"/>
  <c r="BW12" i="142"/>
  <c r="BW11" i="142"/>
  <c r="BW10" i="142"/>
  <c r="BW9" i="142"/>
  <c r="CA9" i="142" s="1"/>
  <c r="BU17" i="142"/>
  <c r="BU18" i="142"/>
  <c r="BU19" i="142"/>
  <c r="BU16" i="142"/>
  <c r="BU15" i="142"/>
  <c r="BU14" i="142"/>
  <c r="BU13" i="142"/>
  <c r="BU12" i="142"/>
  <c r="BU11" i="142"/>
  <c r="BU10" i="142"/>
  <c r="BU9" i="142"/>
  <c r="BT17" i="142"/>
  <c r="BT18" i="142"/>
  <c r="BT19" i="142"/>
  <c r="BT16" i="142"/>
  <c r="BT15" i="142"/>
  <c r="BT14" i="142"/>
  <c r="BT13" i="142"/>
  <c r="BV13" i="142" s="1"/>
  <c r="BT12" i="142"/>
  <c r="BT11" i="142"/>
  <c r="BT10" i="142"/>
  <c r="BT9" i="142"/>
  <c r="BS17" i="142"/>
  <c r="BS18" i="142"/>
  <c r="BS19" i="142"/>
  <c r="BS16" i="142"/>
  <c r="BS15" i="142"/>
  <c r="BS14" i="142"/>
  <c r="BS13" i="142"/>
  <c r="BS12" i="142"/>
  <c r="BS11" i="142"/>
  <c r="BS10" i="142"/>
  <c r="BS9" i="142"/>
  <c r="BR17" i="142"/>
  <c r="BR18" i="142"/>
  <c r="BR19" i="142"/>
  <c r="BR16" i="142"/>
  <c r="BV16" i="142" s="1"/>
  <c r="BR15" i="142"/>
  <c r="BR14" i="142"/>
  <c r="BR13" i="142"/>
  <c r="BR12" i="142"/>
  <c r="BV12" i="142" s="1"/>
  <c r="BR11" i="142"/>
  <c r="BV11" i="142" s="1"/>
  <c r="BR10" i="142"/>
  <c r="BV10" i="142" s="1"/>
  <c r="BR9" i="142"/>
  <c r="BQ11" i="142"/>
  <c r="BP17" i="142"/>
  <c r="BP18" i="142"/>
  <c r="BP19" i="142"/>
  <c r="BP16" i="142"/>
  <c r="BP15" i="142"/>
  <c r="BP14" i="142"/>
  <c r="BP13" i="142"/>
  <c r="BP12" i="142"/>
  <c r="BP11" i="142"/>
  <c r="BP10" i="142"/>
  <c r="BP9" i="142"/>
  <c r="BO17" i="142"/>
  <c r="BO18" i="142"/>
  <c r="BO19" i="142"/>
  <c r="BO16" i="142"/>
  <c r="BO15" i="142"/>
  <c r="BO14" i="142"/>
  <c r="BO13" i="142"/>
  <c r="BO12" i="142"/>
  <c r="BO11" i="142"/>
  <c r="BO10" i="142"/>
  <c r="BO9" i="142"/>
  <c r="BN17" i="142"/>
  <c r="BN18" i="142"/>
  <c r="BN19" i="142"/>
  <c r="BN16" i="142"/>
  <c r="BN15" i="142"/>
  <c r="BN14" i="142"/>
  <c r="BN13" i="142"/>
  <c r="BN12" i="142"/>
  <c r="BN11" i="142"/>
  <c r="BN10" i="142"/>
  <c r="BN9" i="142"/>
  <c r="BM17" i="142"/>
  <c r="BM18" i="142"/>
  <c r="BM19" i="142"/>
  <c r="BQ19" i="142" s="1"/>
  <c r="BM16" i="142"/>
  <c r="BQ16" i="142" s="1"/>
  <c r="BM15" i="142"/>
  <c r="BM14" i="142"/>
  <c r="BM13" i="142"/>
  <c r="BM12" i="142"/>
  <c r="BM11" i="142"/>
  <c r="BM10" i="142"/>
  <c r="BQ10" i="142" s="1"/>
  <c r="BM9" i="142"/>
  <c r="BV17" i="142" l="1"/>
  <c r="BQ18" i="142"/>
  <c r="CF15" i="142"/>
  <c r="CK18" i="142"/>
  <c r="BQ17" i="142"/>
  <c r="BQ9" i="142"/>
  <c r="CA12" i="142"/>
  <c r="BV14" i="142"/>
  <c r="CK11" i="142"/>
  <c r="BV15" i="142"/>
  <c r="CF10" i="142"/>
  <c r="CF12" i="142"/>
  <c r="CF16" i="142"/>
  <c r="BQ14" i="142"/>
  <c r="CA16" i="142"/>
  <c r="CF18" i="142"/>
  <c r="BQ15" i="142"/>
  <c r="CA19" i="142"/>
  <c r="CF17" i="142"/>
  <c r="BQ13" i="142"/>
  <c r="BV19" i="142"/>
  <c r="CK9" i="142"/>
  <c r="BQ12" i="142"/>
  <c r="CA14" i="142"/>
  <c r="BV18" i="142"/>
  <c r="CF11" i="142"/>
  <c r="BV9" i="142"/>
  <c r="CA10" i="142"/>
  <c r="CA11" i="142"/>
  <c r="CK14" i="142"/>
  <c r="CK16" i="142"/>
  <c r="CK19" i="142"/>
  <c r="BD12" i="162" l="1"/>
  <c r="BD10" i="162"/>
  <c r="BD9" i="162"/>
  <c r="BD11" i="162"/>
  <c r="CM12" i="162"/>
  <c r="CM10" i="162"/>
  <c r="CM9" i="162"/>
  <c r="CM11" i="162"/>
  <c r="CL12" i="162"/>
  <c r="CL10" i="162"/>
  <c r="CL9" i="162"/>
  <c r="CL11" i="162"/>
  <c r="CK12" i="162"/>
  <c r="CK10" i="162"/>
  <c r="CK9" i="162"/>
  <c r="CK11" i="162"/>
  <c r="CJ12" i="162"/>
  <c r="CJ10" i="162"/>
  <c r="CJ9" i="162"/>
  <c r="CJ11" i="162"/>
  <c r="CH12" i="162"/>
  <c r="CH10" i="162"/>
  <c r="CH9" i="162"/>
  <c r="CH11" i="162"/>
  <c r="CG12" i="162"/>
  <c r="CG10" i="162"/>
  <c r="CG9" i="162"/>
  <c r="CG11" i="162"/>
  <c r="CF12" i="162"/>
  <c r="CF10" i="162"/>
  <c r="CF9" i="162"/>
  <c r="CF11" i="162"/>
  <c r="CE12" i="162"/>
  <c r="CE10" i="162"/>
  <c r="CE9" i="162"/>
  <c r="CI9" i="162" s="1"/>
  <c r="CE11" i="162"/>
  <c r="CI11" i="162" s="1"/>
  <c r="CC12" i="162"/>
  <c r="CC10" i="162"/>
  <c r="CC9" i="162"/>
  <c r="CC11" i="162"/>
  <c r="CB12" i="162"/>
  <c r="CB10" i="162"/>
  <c r="CB9" i="162"/>
  <c r="CB11" i="162"/>
  <c r="CA12" i="162"/>
  <c r="CA10" i="162"/>
  <c r="CA9" i="162"/>
  <c r="CA11" i="162"/>
  <c r="BZ12" i="162"/>
  <c r="BZ10" i="162"/>
  <c r="BZ9" i="162"/>
  <c r="BZ11" i="162"/>
  <c r="BX12" i="162"/>
  <c r="BX10" i="162"/>
  <c r="BX9" i="162"/>
  <c r="BX11" i="162"/>
  <c r="BW12" i="162"/>
  <c r="BW10" i="162"/>
  <c r="BW9" i="162"/>
  <c r="BW11" i="162"/>
  <c r="BV12" i="162"/>
  <c r="BV10" i="162"/>
  <c r="BV9" i="162"/>
  <c r="BV11" i="162"/>
  <c r="BU12" i="162"/>
  <c r="BU10" i="162"/>
  <c r="BU9" i="162"/>
  <c r="BU11" i="162"/>
  <c r="BS12" i="162"/>
  <c r="BS10" i="162"/>
  <c r="BS9" i="162"/>
  <c r="BS11" i="162"/>
  <c r="BR12" i="162"/>
  <c r="BR10" i="162"/>
  <c r="BR9" i="162"/>
  <c r="BR11" i="162"/>
  <c r="BQ12" i="162"/>
  <c r="BQ10" i="162"/>
  <c r="BQ9" i="162"/>
  <c r="BQ11" i="162"/>
  <c r="BP12" i="162"/>
  <c r="BP10" i="162"/>
  <c r="BP9" i="162"/>
  <c r="BP11" i="162"/>
  <c r="BN12" i="162"/>
  <c r="BN10" i="162"/>
  <c r="BN9" i="162"/>
  <c r="BN11" i="162"/>
  <c r="BM12" i="162"/>
  <c r="BM10" i="162"/>
  <c r="BM9" i="162"/>
  <c r="BM11" i="162"/>
  <c r="BL12" i="162"/>
  <c r="BL10" i="162"/>
  <c r="BL9" i="162"/>
  <c r="BL11" i="162"/>
  <c r="BK12" i="162"/>
  <c r="BK10" i="162"/>
  <c r="BK9" i="162"/>
  <c r="BK11" i="162"/>
  <c r="BC12" i="162"/>
  <c r="BC10" i="162"/>
  <c r="BC9" i="162"/>
  <c r="BC11" i="162"/>
  <c r="BE9" i="137"/>
  <c r="CN9" i="137"/>
  <c r="CM9" i="137"/>
  <c r="CL9" i="137"/>
  <c r="CK9" i="137"/>
  <c r="CJ9" i="137"/>
  <c r="CI9" i="137"/>
  <c r="CH9" i="137"/>
  <c r="CG9" i="137"/>
  <c r="CF9" i="137"/>
  <c r="CE9" i="137"/>
  <c r="CD9" i="137"/>
  <c r="CC9" i="137"/>
  <c r="CB9" i="137"/>
  <c r="CA9" i="137"/>
  <c r="BZ9" i="137"/>
  <c r="BY9" i="137"/>
  <c r="BX9" i="137"/>
  <c r="BW9" i="137"/>
  <c r="BV9" i="137"/>
  <c r="BU9" i="137"/>
  <c r="BT9" i="137"/>
  <c r="BS9" i="137"/>
  <c r="BR9" i="137"/>
  <c r="BQ9" i="137"/>
  <c r="BP9" i="137"/>
  <c r="BO9" i="137"/>
  <c r="BN9" i="137"/>
  <c r="BM9" i="137"/>
  <c r="BL9" i="137"/>
  <c r="BK9" i="137"/>
  <c r="BC9" i="137"/>
  <c r="CM9" i="161"/>
  <c r="CM12" i="161"/>
  <c r="CM11" i="161"/>
  <c r="CM10" i="161"/>
  <c r="CL9" i="161"/>
  <c r="CL12" i="161"/>
  <c r="CL11" i="161"/>
  <c r="CL10" i="161"/>
  <c r="CK9" i="161"/>
  <c r="CK12" i="161"/>
  <c r="CK11" i="161"/>
  <c r="CK10" i="161"/>
  <c r="CJ9" i="161"/>
  <c r="CJ12" i="161"/>
  <c r="CJ11" i="161"/>
  <c r="CJ10" i="161"/>
  <c r="CH9" i="161"/>
  <c r="CH12" i="161"/>
  <c r="CH11" i="161"/>
  <c r="CH10" i="161"/>
  <c r="CG9" i="161"/>
  <c r="CG12" i="161"/>
  <c r="CG11" i="161"/>
  <c r="CG10" i="161"/>
  <c r="CF9" i="161"/>
  <c r="CF12" i="161"/>
  <c r="CF11" i="161"/>
  <c r="CF10" i="161"/>
  <c r="CE9" i="161"/>
  <c r="CE12" i="161"/>
  <c r="CE11" i="161"/>
  <c r="CE10" i="161"/>
  <c r="CC9" i="161"/>
  <c r="CC12" i="161"/>
  <c r="CC11" i="161"/>
  <c r="CC10" i="161"/>
  <c r="CB9" i="161"/>
  <c r="CB12" i="161"/>
  <c r="CB11" i="161"/>
  <c r="CB10" i="161"/>
  <c r="CD10" i="161" s="1"/>
  <c r="CA9" i="161"/>
  <c r="CA12" i="161"/>
  <c r="CA11" i="161"/>
  <c r="CA10" i="161"/>
  <c r="BZ9" i="161"/>
  <c r="BZ12" i="161"/>
  <c r="CD12" i="161" s="1"/>
  <c r="BZ11" i="161"/>
  <c r="BZ10" i="161"/>
  <c r="BY12" i="161"/>
  <c r="BX9" i="161"/>
  <c r="BX12" i="161"/>
  <c r="BX11" i="161"/>
  <c r="BX10" i="161"/>
  <c r="BW9" i="161"/>
  <c r="BW12" i="161"/>
  <c r="BW11" i="161"/>
  <c r="BW10" i="161"/>
  <c r="BV9" i="161"/>
  <c r="BV12" i="161"/>
  <c r="BV11" i="161"/>
  <c r="BV10" i="161"/>
  <c r="BU9" i="161"/>
  <c r="BU12" i="161"/>
  <c r="BU11" i="161"/>
  <c r="BU10" i="161"/>
  <c r="BS9" i="161"/>
  <c r="BS12" i="161"/>
  <c r="BS11" i="161"/>
  <c r="BS10" i="161"/>
  <c r="BR9" i="161"/>
  <c r="BR12" i="161"/>
  <c r="BR11" i="161"/>
  <c r="BR10" i="161"/>
  <c r="BQ9" i="161"/>
  <c r="BQ12" i="161"/>
  <c r="BQ11" i="161"/>
  <c r="BQ10" i="161"/>
  <c r="BP9" i="161"/>
  <c r="BP12" i="161"/>
  <c r="BP11" i="161"/>
  <c r="BT11" i="161" s="1"/>
  <c r="BP10" i="161"/>
  <c r="BT10" i="161" s="1"/>
  <c r="BN9" i="161"/>
  <c r="BN12" i="161"/>
  <c r="BN11" i="161"/>
  <c r="BN10" i="161"/>
  <c r="BM9" i="161"/>
  <c r="BM12" i="161"/>
  <c r="BM11" i="161"/>
  <c r="BM10" i="161"/>
  <c r="BL9" i="161"/>
  <c r="BL12" i="161"/>
  <c r="BL11" i="161"/>
  <c r="BL10" i="161"/>
  <c r="BK9" i="161"/>
  <c r="BK12" i="161"/>
  <c r="BO12" i="161" s="1"/>
  <c r="BK11" i="161"/>
  <c r="BK10" i="161"/>
  <c r="BC9" i="161"/>
  <c r="BE9" i="161" s="1"/>
  <c r="BC12" i="161"/>
  <c r="BC11" i="161"/>
  <c r="BC10" i="161"/>
  <c r="CO14" i="142"/>
  <c r="CO17" i="142"/>
  <c r="CO13" i="142"/>
  <c r="CO12" i="142"/>
  <c r="CO18" i="142"/>
  <c r="CO10" i="142"/>
  <c r="CO16" i="142"/>
  <c r="CO19" i="142"/>
  <c r="CO9" i="142"/>
  <c r="CO11" i="142"/>
  <c r="AU7" i="162"/>
  <c r="AM7" i="162"/>
  <c r="AE7" i="162"/>
  <c r="W7" i="162"/>
  <c r="O7" i="162"/>
  <c r="G7" i="162"/>
  <c r="AU6" i="162"/>
  <c r="AM6" i="162"/>
  <c r="AE6" i="162"/>
  <c r="W6" i="162"/>
  <c r="O6" i="162"/>
  <c r="G6" i="162"/>
  <c r="O5" i="162"/>
  <c r="O4" i="162"/>
  <c r="BF2" i="162" s="1"/>
  <c r="BG3" i="162"/>
  <c r="C3" i="162"/>
  <c r="CM2" i="162"/>
  <c r="CL2" i="162"/>
  <c r="CK2" i="162"/>
  <c r="CJ2" i="162"/>
  <c r="CH2" i="162"/>
  <c r="CG2" i="162"/>
  <c r="CF2" i="162"/>
  <c r="CE2" i="162"/>
  <c r="CC2" i="162"/>
  <c r="CB2" i="162"/>
  <c r="CA2" i="162"/>
  <c r="BZ2" i="162"/>
  <c r="BX2" i="162"/>
  <c r="BW2" i="162"/>
  <c r="BV2" i="162"/>
  <c r="BU2" i="162"/>
  <c r="BS2" i="162"/>
  <c r="BR2" i="162"/>
  <c r="BQ2" i="162"/>
  <c r="BP2" i="162"/>
  <c r="BN2" i="162"/>
  <c r="BM2" i="162"/>
  <c r="BL2" i="162"/>
  <c r="BK2" i="162"/>
  <c r="BC2" i="162"/>
  <c r="AU7" i="161"/>
  <c r="AM7" i="161"/>
  <c r="AE7" i="161"/>
  <c r="W7" i="161"/>
  <c r="O7" i="161"/>
  <c r="G7" i="161"/>
  <c r="AU6" i="161"/>
  <c r="AM6" i="161"/>
  <c r="AE6" i="161"/>
  <c r="W6" i="161"/>
  <c r="O6" i="161"/>
  <c r="G6" i="161"/>
  <c r="O5" i="161"/>
  <c r="O4" i="161"/>
  <c r="BD2" i="161" s="1"/>
  <c r="BG3" i="161"/>
  <c r="C3" i="161"/>
  <c r="CM2" i="161"/>
  <c r="CL2" i="161"/>
  <c r="CK2" i="161"/>
  <c r="CJ2" i="161"/>
  <c r="CH2" i="161"/>
  <c r="CG2" i="161"/>
  <c r="CF2" i="161"/>
  <c r="CE2" i="161"/>
  <c r="CC2" i="161"/>
  <c r="CB2" i="161"/>
  <c r="CA2" i="161"/>
  <c r="BZ2" i="161"/>
  <c r="BX2" i="161"/>
  <c r="BW2" i="161"/>
  <c r="BV2" i="161"/>
  <c r="BU2" i="161"/>
  <c r="BS2" i="161"/>
  <c r="BR2" i="161"/>
  <c r="BQ2" i="161"/>
  <c r="BP2" i="161"/>
  <c r="BN2" i="161"/>
  <c r="BM2" i="161"/>
  <c r="BL2" i="161"/>
  <c r="BK2" i="161"/>
  <c r="BC2" i="161"/>
  <c r="AU7" i="160"/>
  <c r="AM7" i="160"/>
  <c r="AE7" i="160"/>
  <c r="W7" i="160"/>
  <c r="O7" i="160"/>
  <c r="G7" i="160"/>
  <c r="AU6" i="160"/>
  <c r="AM6" i="160"/>
  <c r="AE6" i="160"/>
  <c r="W6" i="160"/>
  <c r="O6" i="160"/>
  <c r="G6" i="160"/>
  <c r="O5" i="160"/>
  <c r="O4" i="160"/>
  <c r="BD2" i="160" s="1"/>
  <c r="BG3" i="160"/>
  <c r="C3" i="160"/>
  <c r="CM2" i="160"/>
  <c r="CL2" i="160"/>
  <c r="CK2" i="160"/>
  <c r="CJ2" i="160"/>
  <c r="CH2" i="160"/>
  <c r="CG2" i="160"/>
  <c r="CF2" i="160"/>
  <c r="CE2" i="160"/>
  <c r="CI2" i="160" s="1"/>
  <c r="CC2" i="160"/>
  <c r="CB2" i="160"/>
  <c r="CA2" i="160"/>
  <c r="BZ2" i="160"/>
  <c r="BX2" i="160"/>
  <c r="BW2" i="160"/>
  <c r="BY2" i="160" s="1"/>
  <c r="BV2" i="160"/>
  <c r="BU2" i="160"/>
  <c r="BS2" i="160"/>
  <c r="BR2" i="160"/>
  <c r="BQ2" i="160"/>
  <c r="BP2" i="160"/>
  <c r="BT2" i="160" s="1"/>
  <c r="BN2" i="160"/>
  <c r="BM2" i="160"/>
  <c r="BL2" i="160"/>
  <c r="BK2" i="160"/>
  <c r="BO2" i="160" s="1"/>
  <c r="BF2" i="160"/>
  <c r="BC2" i="160"/>
  <c r="J4" i="5"/>
  <c r="I4" i="5"/>
  <c r="BE9" i="162" l="1"/>
  <c r="CD12" i="162"/>
  <c r="BO11" i="162"/>
  <c r="CD11" i="162"/>
  <c r="BY11" i="162"/>
  <c r="BY10" i="162"/>
  <c r="BY12" i="162"/>
  <c r="BO9" i="162"/>
  <c r="CD9" i="162"/>
  <c r="BY9" i="162"/>
  <c r="BO10" i="162"/>
  <c r="BT10" i="162"/>
  <c r="CD10" i="162"/>
  <c r="BO12" i="162"/>
  <c r="CN10" i="162"/>
  <c r="BT12" i="162"/>
  <c r="CN12" i="162"/>
  <c r="CN9" i="162"/>
  <c r="BT11" i="162"/>
  <c r="CN11" i="162"/>
  <c r="BT9" i="162"/>
  <c r="CI10" i="162"/>
  <c r="CI12" i="162"/>
  <c r="BE10" i="162"/>
  <c r="BE12" i="162"/>
  <c r="BE11" i="162"/>
  <c r="BO2" i="162"/>
  <c r="BY11" i="161"/>
  <c r="BT12" i="161"/>
  <c r="CI10" i="161"/>
  <c r="BT9" i="161"/>
  <c r="CD11" i="161"/>
  <c r="CN10" i="161"/>
  <c r="BO9" i="161"/>
  <c r="BY9" i="161"/>
  <c r="CN11" i="161"/>
  <c r="BO10" i="161"/>
  <c r="CN12" i="161"/>
  <c r="BO11" i="161"/>
  <c r="BY10" i="161"/>
  <c r="CI11" i="161"/>
  <c r="CI12" i="161"/>
  <c r="CI9" i="161"/>
  <c r="CD9" i="161"/>
  <c r="CN9" i="161"/>
  <c r="BD2" i="162"/>
  <c r="BE2" i="162" s="1"/>
  <c r="CD2" i="162"/>
  <c r="BY2" i="162"/>
  <c r="CN2" i="162"/>
  <c r="CP17" i="142"/>
  <c r="BD11" i="161"/>
  <c r="BE11" i="161" s="1"/>
  <c r="BD10" i="161"/>
  <c r="BE10" i="161" s="1"/>
  <c r="BD12" i="161"/>
  <c r="BE12" i="161" s="1"/>
  <c r="BT2" i="161"/>
  <c r="CP14" i="142"/>
  <c r="CP11" i="142"/>
  <c r="CP9" i="142"/>
  <c r="CP19" i="142"/>
  <c r="CP16" i="142"/>
  <c r="CP10" i="142"/>
  <c r="CP18" i="142"/>
  <c r="CP12" i="142"/>
  <c r="CP13" i="142"/>
  <c r="CN2" i="161"/>
  <c r="BO2" i="161"/>
  <c r="CI2" i="161"/>
  <c r="BY2" i="161"/>
  <c r="CD2" i="160"/>
  <c r="BE2" i="161"/>
  <c r="BF2" i="161"/>
  <c r="BE2" i="160"/>
  <c r="BT2" i="162"/>
  <c r="CN2" i="160"/>
  <c r="CD2" i="161"/>
  <c r="CI2" i="162"/>
  <c r="AU7" i="159"/>
  <c r="AM7" i="159"/>
  <c r="AE7" i="159"/>
  <c r="W7" i="159"/>
  <c r="O7" i="159"/>
  <c r="G7" i="159"/>
  <c r="AU6" i="159"/>
  <c r="AM6" i="159"/>
  <c r="AE6" i="159"/>
  <c r="W6" i="159"/>
  <c r="O6" i="159"/>
  <c r="G6" i="159"/>
  <c r="O5" i="159"/>
  <c r="O4" i="159"/>
  <c r="BF2" i="159" s="1"/>
  <c r="BG3" i="159"/>
  <c r="C3" i="159"/>
  <c r="CM2" i="159"/>
  <c r="CL2" i="159"/>
  <c r="CK2" i="159"/>
  <c r="CJ2" i="159"/>
  <c r="CN2" i="159" s="1"/>
  <c r="CH2" i="159"/>
  <c r="CG2" i="159"/>
  <c r="CF2" i="159"/>
  <c r="CE2" i="159"/>
  <c r="CI2" i="159" s="1"/>
  <c r="CC2" i="159"/>
  <c r="CB2" i="159"/>
  <c r="CA2" i="159"/>
  <c r="BZ2" i="159"/>
  <c r="CD2" i="159" s="1"/>
  <c r="BX2" i="159"/>
  <c r="BW2" i="159"/>
  <c r="BV2" i="159"/>
  <c r="BU2" i="159"/>
  <c r="BY2" i="159" s="1"/>
  <c r="BS2" i="159"/>
  <c r="BR2" i="159"/>
  <c r="BQ2" i="159"/>
  <c r="BP2" i="159"/>
  <c r="BT2" i="159" s="1"/>
  <c r="BN2" i="159"/>
  <c r="BM2" i="159"/>
  <c r="BL2" i="159"/>
  <c r="BK2" i="159"/>
  <c r="BO2" i="159" s="1"/>
  <c r="BC2" i="159"/>
  <c r="AU7" i="155"/>
  <c r="AM7" i="155"/>
  <c r="AE7" i="155"/>
  <c r="W7" i="155"/>
  <c r="O7" i="155"/>
  <c r="G7" i="155"/>
  <c r="AU6" i="155"/>
  <c r="AM6" i="155"/>
  <c r="AE6" i="155"/>
  <c r="W6" i="155"/>
  <c r="O6" i="155"/>
  <c r="G6" i="155"/>
  <c r="O5" i="155"/>
  <c r="O4" i="155"/>
  <c r="BF2" i="155" s="1"/>
  <c r="BG3" i="155"/>
  <c r="C3" i="155"/>
  <c r="CM2" i="155"/>
  <c r="CL2" i="155"/>
  <c r="CK2" i="155"/>
  <c r="CJ2" i="155"/>
  <c r="CH2" i="155"/>
  <c r="CG2" i="155"/>
  <c r="CF2" i="155"/>
  <c r="CE2" i="155"/>
  <c r="CC2" i="155"/>
  <c r="CB2" i="155"/>
  <c r="CA2" i="155"/>
  <c r="BZ2" i="155"/>
  <c r="BX2" i="155"/>
  <c r="BW2" i="155"/>
  <c r="BV2" i="155"/>
  <c r="BU2" i="155"/>
  <c r="BS2" i="155"/>
  <c r="BR2" i="155"/>
  <c r="BT2" i="155" s="1"/>
  <c r="BQ2" i="155"/>
  <c r="BP2" i="155"/>
  <c r="BN2" i="155"/>
  <c r="BM2" i="155"/>
  <c r="BL2" i="155"/>
  <c r="BK2" i="155"/>
  <c r="BC2" i="155"/>
  <c r="AW7" i="142"/>
  <c r="AO7" i="142"/>
  <c r="AU7" i="137"/>
  <c r="AM7" i="137"/>
  <c r="AU6" i="137"/>
  <c r="AM6" i="137"/>
  <c r="AW6" i="142"/>
  <c r="AO6" i="142"/>
  <c r="AG6" i="142"/>
  <c r="BC2" i="137"/>
  <c r="CM2" i="137"/>
  <c r="CL2" i="137"/>
  <c r="CK2" i="137"/>
  <c r="CJ2" i="137"/>
  <c r="CH2" i="137"/>
  <c r="CG2" i="137"/>
  <c r="CF2" i="137"/>
  <c r="CE2" i="137"/>
  <c r="BE2" i="142"/>
  <c r="CO2" i="142"/>
  <c r="CN2" i="142"/>
  <c r="CM2" i="142"/>
  <c r="CL2" i="142"/>
  <c r="CJ2" i="142"/>
  <c r="CI2" i="142"/>
  <c r="CH2" i="142"/>
  <c r="CG2" i="142"/>
  <c r="O4" i="137"/>
  <c r="BF2" i="137" s="1"/>
  <c r="AG7" i="142"/>
  <c r="X7" i="142"/>
  <c r="O7" i="142"/>
  <c r="G7" i="142"/>
  <c r="X6" i="142"/>
  <c r="O6" i="142"/>
  <c r="G6" i="142"/>
  <c r="O5" i="142"/>
  <c r="O4" i="142"/>
  <c r="BF2" i="142" s="1"/>
  <c r="BI3" i="142"/>
  <c r="C3" i="142"/>
  <c r="CE2" i="142"/>
  <c r="CD2" i="142"/>
  <c r="CC2" i="142"/>
  <c r="CB2" i="142"/>
  <c r="BZ2" i="142"/>
  <c r="BY2" i="142"/>
  <c r="BX2" i="142"/>
  <c r="BW2" i="142"/>
  <c r="BU2" i="142"/>
  <c r="BT2" i="142"/>
  <c r="BS2" i="142"/>
  <c r="BR2" i="142"/>
  <c r="BP2" i="142"/>
  <c r="BO2" i="142"/>
  <c r="BN2" i="142"/>
  <c r="BM2" i="142"/>
  <c r="AE7" i="137"/>
  <c r="W7" i="137"/>
  <c r="O7" i="137"/>
  <c r="G7" i="137"/>
  <c r="AE6" i="137"/>
  <c r="W6" i="137"/>
  <c r="O6" i="137"/>
  <c r="G6" i="137"/>
  <c r="O5" i="137"/>
  <c r="BG3" i="137"/>
  <c r="C3" i="137"/>
  <c r="CC2" i="137"/>
  <c r="CB2" i="137"/>
  <c r="CA2" i="137"/>
  <c r="BZ2" i="137"/>
  <c r="BX2" i="137"/>
  <c r="BW2" i="137"/>
  <c r="BV2" i="137"/>
  <c r="BU2" i="137"/>
  <c r="BS2" i="137"/>
  <c r="BR2" i="137"/>
  <c r="BQ2" i="137"/>
  <c r="BP2" i="137"/>
  <c r="BN2" i="137"/>
  <c r="BM2" i="137"/>
  <c r="BL2" i="137"/>
  <c r="BK2" i="137"/>
  <c r="B3" i="5"/>
  <c r="D2" i="103"/>
  <c r="J2" i="103"/>
  <c r="C3" i="103"/>
  <c r="BT2" i="137" l="1"/>
  <c r="BY2" i="137"/>
  <c r="BO2" i="137"/>
  <c r="CD2" i="137"/>
  <c r="CN2" i="137"/>
  <c r="CP2" i="142"/>
  <c r="CN2" i="155"/>
  <c r="BY2" i="155"/>
  <c r="BH2" i="142"/>
  <c r="CK2" i="142"/>
  <c r="BQ2" i="142"/>
  <c r="CI2" i="137"/>
  <c r="BO2" i="155"/>
  <c r="BG2" i="142"/>
  <c r="BV2" i="142"/>
  <c r="CA2" i="142"/>
  <c r="CF2" i="142"/>
  <c r="CD2" i="155"/>
  <c r="CI2" i="155"/>
  <c r="BD2" i="137"/>
  <c r="BE2" i="137" s="1"/>
  <c r="BD2" i="155"/>
  <c r="BE2" i="155" s="1"/>
  <c r="BD2" i="159"/>
  <c r="BE2" i="159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arneveld_1e sel_paspr_1e parc_L" type="6" refreshedVersion="4" background="1">
    <textPr prompt="0" sourceFile="C:\Users\J. Ruiter\Documents\Mijn Concours 3.5 bestanden\DOCUMENTEN\Barneveld_1e sel_paspr_1e parc_L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Barneveld_1e sel_paspr_2e parc_L" type="6" refreshedVersion="4" background="1">
    <textPr prompt="0" sourceFile="C:\Users\J. Ruiter\Documents\Mijn Concours 3.5 bestanden\DOCUMENTEN\Barneveld_1e sel_paspr_2e parc_L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3" xr16:uid="{00000000-0015-0000-FFFF-FFFF02000000}" name="L1" type="6" refreshedVersion="4" background="1">
    <textPr prompt="0" sourceFile="D:\Temp\ZWV\L1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4" xr16:uid="{00000000-0015-0000-FFFF-FFFF03000000}" name="L11" type="6" refreshedVersion="4" background="1">
    <textPr prompt="0" sourceFile="D:\Temp\ZWV\L1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5" xr16:uid="{00000000-0015-0000-FFFF-FFFF04000000}" name="L12" type="6" refreshedVersion="4" background="1">
    <textPr prompt="0" sourceFile="D:\Temp\ZWV\L1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" xr16:uid="{00000000-0015-0000-FFFF-FFFF05000000}" name="L2" type="6" refreshedVersion="4" background="1">
    <textPr prompt="0" sourceFile="D:\Temp\ZWV\L2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" xr16:uid="{00000000-0015-0000-FFFF-FFFF06000000}" name="L21" type="6" refreshedVersion="4" background="1">
    <textPr prompt="0" sourceFile="D:\Temp\ZWV\L2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" xr16:uid="{00000000-0015-0000-FFFF-FFFF07000000}" name="L22" type="6" refreshedVersion="4" background="1">
    <textPr prompt="0" sourceFile="D:\Temp\ZWV\L2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9" xr16:uid="{00000000-0015-0000-FFFF-FFFF08000000}" name="Onwaar" type="6" refreshedVersion="0" background="1">
    <textPr prompt="0" sourceFile="Onwaar" decimal="," thousands=".">
      <textFields>
        <textField/>
      </textFields>
    </textPr>
  </connection>
  <connection id="10" xr16:uid="{00000000-0015-0000-FFFF-FFFF09000000}" name="Spr_Pa_2014_10_11_12" type="6" refreshedVersion="4" background="1" saveData="1">
    <textPr prompt="0" sourceFile="Z:\D-schijf\Temp\Spr_Pa_2014_10_11_12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1" xr16:uid="{00000000-0015-0000-FFFF-FFFF0A000000}" name="Spr_Pa_2014_10_11_121" type="6" refreshedVersion="4" background="1">
    <textPr prompt="0" sourceFile="Z:\D-schijf\Temp\Spr_Pa_2014_10_11_12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2" xr16:uid="{00000000-0015-0000-FFFF-FFFF0B000000}" name="Spr_Pa_2014_10_11_122" type="6" refreshedVersion="4" background="1">
    <textPr prompt="0" sourceFile="Z:\D-schijf\Temp\Spr_Pa_2014_10_11_12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3" xr16:uid="{00000000-0015-0000-FFFF-FFFF0C000000}" name="Spr_Pa_2014_12_20" type="6" refreshedVersion="4" background="1">
    <textPr prompt="0" sourceFile="Z:\D-schijf\Temp\Spr_Pa_2014_12_20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4" xr16:uid="{00000000-0015-0000-FFFF-FFFF0D000000}" name="Spr_Pa_2014_12_201" type="6" refreshedVersion="4" background="1">
    <textPr prompt="0" sourceFile="Z:\D-schijf\Temp\Spr_Pa_2014_12_20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5" xr16:uid="{00000000-0015-0000-FFFF-FFFF0E000000}" name="Spr_Pa_2015_01_17_18 Bergharen" type="6" refreshedVersion="4" background="1">
    <textPr prompt="0" sourceFile="Z:\D-schijf\Temp\Spr_Pa_2015_01_17_18 Bergharen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6" xr16:uid="{00000000-0015-0000-FFFF-FFFF0F000000}" name="Spr_Pa_2015_01_17_18 Bergharen1" type="6" refreshedVersion="4" background="1">
    <textPr prompt="0" sourceFile="Z:\D-schijf\Temp\Spr_Pa_2015_01_17_18 Bergharen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<sst xmlns="http://schemas.openxmlformats.org/spreadsheetml/2006/main" count="958" uniqueCount="215">
  <si>
    <t>Ruiter/amazone</t>
  </si>
  <si>
    <t>Paard/pony</t>
  </si>
  <si>
    <t>cat.</t>
  </si>
  <si>
    <t>vereniging</t>
  </si>
  <si>
    <t>pl.</t>
  </si>
  <si>
    <t>opmerking</t>
  </si>
  <si>
    <t>Comb.nr.</t>
  </si>
  <si>
    <t>Selectie uitslagen</t>
  </si>
  <si>
    <t>Kring:</t>
  </si>
  <si>
    <t>Klasse:</t>
  </si>
  <si>
    <t>Cat.:</t>
  </si>
  <si>
    <t>Plaatsingspunten niet gestart:</t>
  </si>
  <si>
    <t>Aantal reserves:</t>
  </si>
  <si>
    <t>Lokatie:</t>
  </si>
  <si>
    <t>Datum:</t>
  </si>
  <si>
    <t>pl.p.</t>
  </si>
  <si>
    <t>Afv.</t>
  </si>
  <si>
    <t>Res.</t>
  </si>
  <si>
    <t>Pl.</t>
  </si>
  <si>
    <t>Afvaardiging aan de Regio Kampioenschappen</t>
  </si>
  <si>
    <t>Volgnr.</t>
  </si>
  <si>
    <t>Klasse</t>
  </si>
  <si>
    <t>pl.pnt</t>
  </si>
  <si>
    <t>Cat.</t>
  </si>
  <si>
    <t>Vereniging</t>
  </si>
  <si>
    <t>Opmerking</t>
  </si>
  <si>
    <t>Aantal wedstrijden:</t>
  </si>
  <si>
    <t>Aantal afvaardiging Regio:</t>
  </si>
  <si>
    <t>Regio Kampioenen</t>
  </si>
  <si>
    <t>Totaal beste</t>
  </si>
  <si>
    <t>Totaal pl.pnt.</t>
  </si>
  <si>
    <t>Aantal per klasse:</t>
  </si>
  <si>
    <t>Springen</t>
  </si>
  <si>
    <t>Aantal afval resultaten:</t>
  </si>
  <si>
    <t>Tot.</t>
  </si>
  <si>
    <t>afval</t>
  </si>
  <si>
    <t>Beste</t>
  </si>
  <si>
    <t>Waarde</t>
  </si>
  <si>
    <t>Gegevens:</t>
  </si>
  <si>
    <t>Naam van de Kring:</t>
  </si>
  <si>
    <t>Regio</t>
  </si>
  <si>
    <t>Interval plaatsingspunten:</t>
  </si>
  <si>
    <t>1=(1,2,3,etc) / 2=(1,3,5,etc)</t>
  </si>
  <si>
    <t>Aantal selectie wedstrijden:</t>
  </si>
  <si>
    <t>(De laagste waarde heeft voorrang, niet ingevulde gegevens doen niet mee voor de volgorde van het resultaat)</t>
  </si>
  <si>
    <t>Totaal beste plaatsingspunten:</t>
  </si>
  <si>
    <t>(dit is een vaste waarde en heeft de hoogste voorrang)</t>
  </si>
  <si>
    <t>Plaatsingspunten 4e wedstrijd:</t>
  </si>
  <si>
    <t>Plaatsingspunten 3e wedstrijd:</t>
  </si>
  <si>
    <t>Plaatsingspunten 2e wedstrijd:</t>
  </si>
  <si>
    <t>Plaatsingspunten 1e wedstrijd:</t>
  </si>
  <si>
    <t>Totaal alle plaatsingspunten:</t>
  </si>
  <si>
    <t>Omschrijving</t>
  </si>
  <si>
    <t>Lokatie</t>
  </si>
  <si>
    <t>Datum</t>
  </si>
  <si>
    <t>1e wedstrijd</t>
  </si>
  <si>
    <t>2e wedstrijd</t>
  </si>
  <si>
    <t>3e wedstrijd</t>
  </si>
  <si>
    <t>4e wedstrijd</t>
  </si>
  <si>
    <t>Selectie wedstrijd</t>
  </si>
  <si>
    <t>Wedstrijd nummer:</t>
  </si>
  <si>
    <t>klasse</t>
  </si>
  <si>
    <t>Ftn</t>
  </si>
  <si>
    <t>Bar.</t>
  </si>
  <si>
    <t>Stijl tijd</t>
  </si>
  <si>
    <t>Plaatsingspunten niet gefinisht</t>
  </si>
  <si>
    <t>Blanko is volgens plaatsing</t>
  </si>
  <si>
    <t>Volgorde ex-aequo regeling:</t>
  </si>
  <si>
    <t>Afvaardiging Regiokampioenschappen</t>
  </si>
  <si>
    <t>Afv. Regio</t>
  </si>
  <si>
    <t>Aanmelden; Afmelden, Blanko is iedereen</t>
  </si>
  <si>
    <t>kl.</t>
  </si>
  <si>
    <t>Sortering fouten</t>
  </si>
  <si>
    <t>LEES ONDERSTAANDE INFO EERST!!</t>
  </si>
  <si>
    <t>ftn1</t>
  </si>
  <si>
    <t>styl1</t>
  </si>
  <si>
    <t>wvr1</t>
  </si>
  <si>
    <t>ftn2</t>
  </si>
  <si>
    <t>styl2</t>
  </si>
  <si>
    <t>wvr2</t>
  </si>
  <si>
    <t>styl1  1e</t>
  </si>
  <si>
    <t>styl2  1e bar.</t>
  </si>
  <si>
    <t>styl1  2e</t>
  </si>
  <si>
    <t>styl1  3e</t>
  </si>
  <si>
    <t>styl2  3e bar.</t>
  </si>
  <si>
    <t>styl1  4e</t>
  </si>
  <si>
    <t>styl2  4e bar.</t>
  </si>
  <si>
    <t>ftn1  1e</t>
  </si>
  <si>
    <t>ftn2  1e</t>
  </si>
  <si>
    <t>ftn1  2e</t>
  </si>
  <si>
    <t>ftn2  2e</t>
  </si>
  <si>
    <t>ftn1  3e</t>
  </si>
  <si>
    <t>ftn2  3e</t>
  </si>
  <si>
    <t>ftn1  4e</t>
  </si>
  <si>
    <t>ftn2  4e</t>
  </si>
  <si>
    <t xml:space="preserve"> 4e tot ftn</t>
  </si>
  <si>
    <t>3e tot ftn</t>
  </si>
  <si>
    <t>2e tot ftn</t>
  </si>
  <si>
    <t>1e tot ftn</t>
  </si>
  <si>
    <t>tijd1</t>
  </si>
  <si>
    <t>tijd2</t>
  </si>
  <si>
    <t>1: fouten barrage</t>
  </si>
  <si>
    <t>styl2  2e bar.</t>
  </si>
  <si>
    <t>5e wedstrijd</t>
  </si>
  <si>
    <t>6e wedstrijd</t>
  </si>
  <si>
    <t>Plaatsingspunten 6e wedstrijd:</t>
  </si>
  <si>
    <t>Plaatsingspunten 5e wedstrijd:</t>
  </si>
  <si>
    <t>ftn1  5e</t>
  </si>
  <si>
    <t>styl1  5e</t>
  </si>
  <si>
    <t>ftn2  5e</t>
  </si>
  <si>
    <t>styl2  5e bar.</t>
  </si>
  <si>
    <t xml:space="preserve"> 5e tot ftn</t>
  </si>
  <si>
    <t>ftn1  6e</t>
  </si>
  <si>
    <t>styl1  6e</t>
  </si>
  <si>
    <t>ftn2  6e</t>
  </si>
  <si>
    <t>styl2  6e bar.</t>
  </si>
  <si>
    <t xml:space="preserve"> 6e tot ftn</t>
  </si>
  <si>
    <t>5e tot ftn</t>
  </si>
  <si>
    <t xml:space="preserve"> </t>
  </si>
  <si>
    <t>Klasse BB verbergen</t>
  </si>
  <si>
    <t>zie dressuur</t>
  </si>
  <si>
    <t>Zie dressuur</t>
  </si>
  <si>
    <t>Nee</t>
  </si>
  <si>
    <t>Discipline:</t>
  </si>
  <si>
    <t>Ruiter / amazone</t>
  </si>
  <si>
    <t>Maximaal aantal strafpunten</t>
  </si>
  <si>
    <t>1.00</t>
  </si>
  <si>
    <t xml:space="preserve">Import gegevens </t>
  </si>
  <si>
    <t>1.10</t>
  </si>
  <si>
    <t>1.20</t>
  </si>
  <si>
    <t>1.30</t>
  </si>
  <si>
    <t>1.35</t>
  </si>
  <si>
    <t>1.40</t>
  </si>
  <si>
    <t>1.30 - 1.40</t>
  </si>
  <si>
    <t>Klasse 130-140 samenvoegen</t>
  </si>
  <si>
    <t>Reserveruiters die niet ingezet worden, krijgen hun inschrijfgeld</t>
  </si>
  <si>
    <t>automatisch weer retour geboekt!</t>
  </si>
  <si>
    <t>Kring Berkel IJssel</t>
  </si>
  <si>
    <t>Zowel de afgevaardigden als de reserves dienen zich in te schrijven via mijn KNHS.</t>
  </si>
  <si>
    <t>Zuidwijk, RV.</t>
  </si>
  <si>
    <t>904339ZS</t>
  </si>
  <si>
    <t>Zielone</t>
  </si>
  <si>
    <t>Laag-Soeren</t>
  </si>
  <si>
    <t>988082EH</t>
  </si>
  <si>
    <t>Etoile III HSH</t>
  </si>
  <si>
    <t>1003173NS</t>
  </si>
  <si>
    <t>Nevada Field</t>
  </si>
  <si>
    <t>936414IE</t>
  </si>
  <si>
    <t>Indy</t>
  </si>
  <si>
    <t>Oortveldruiters, RV.</t>
  </si>
  <si>
    <t>Uit12</t>
  </si>
  <si>
    <t>981542DB</t>
  </si>
  <si>
    <t>Diva</t>
  </si>
  <si>
    <t>Veluwezoom (HSV.), RV. de</t>
  </si>
  <si>
    <t>Emmelien Heuver</t>
  </si>
  <si>
    <t xml:space="preserve">1.20 </t>
  </si>
  <si>
    <t>Jasmijn Swennenhuis</t>
  </si>
  <si>
    <t>Vivian Schiphorst</t>
  </si>
  <si>
    <t>Spreng (PPSV), RV.</t>
  </si>
  <si>
    <t>1007143PB</t>
  </si>
  <si>
    <t>Pimpernel Van Gravenhof</t>
  </si>
  <si>
    <t>Gorssel-Zutphen, RV.</t>
  </si>
  <si>
    <t>1004276GK</t>
  </si>
  <si>
    <t>Giovanni Picasso</t>
  </si>
  <si>
    <t>Graafschap, RV.</t>
  </si>
  <si>
    <t>982236AV</t>
  </si>
  <si>
    <t>Aqui</t>
  </si>
  <si>
    <t>IJsselruiters, RV.</t>
  </si>
  <si>
    <t>887122KD</t>
  </si>
  <si>
    <t>Kick</t>
  </si>
  <si>
    <t>1014568ND</t>
  </si>
  <si>
    <t>Nova hit Utopia</t>
  </si>
  <si>
    <t>1007134PB</t>
  </si>
  <si>
    <t>Pretty Dream Van Gravenhof</t>
  </si>
  <si>
    <t>965560MK</t>
  </si>
  <si>
    <t>Mister Hector</t>
  </si>
  <si>
    <t>870715IH</t>
  </si>
  <si>
    <t>Indiana Indra</t>
  </si>
  <si>
    <t>Bussloo, RV. PPSV</t>
  </si>
  <si>
    <t>781591CJ</t>
  </si>
  <si>
    <t>Citerno</t>
  </si>
  <si>
    <t>1006423PB</t>
  </si>
  <si>
    <t>Pina Colada Jb</t>
  </si>
  <si>
    <t>Kirsten Brinkman</t>
  </si>
  <si>
    <t xml:space="preserve">1.00 </t>
  </si>
  <si>
    <t>Lisa Kunze</t>
  </si>
  <si>
    <t>Roos Verhoeven</t>
  </si>
  <si>
    <t>Merle van Dijk</t>
  </si>
  <si>
    <t>Gijs Krieger</t>
  </si>
  <si>
    <t>Cheroney Holtman</t>
  </si>
  <si>
    <t>Marijn De Jong</t>
  </si>
  <si>
    <t>Yvonne Breukink</t>
  </si>
  <si>
    <t>Jan Van Ee</t>
  </si>
  <si>
    <t xml:space="preserve">1.10 </t>
  </si>
  <si>
    <t>Nifaiya de Beus</t>
  </si>
  <si>
    <t>5 oktober 2024</t>
  </si>
  <si>
    <t>2 november 2024</t>
  </si>
  <si>
    <t>Brummen</t>
  </si>
  <si>
    <t>23 november 2024</t>
  </si>
  <si>
    <t>pp1</t>
  </si>
  <si>
    <t>pp2</t>
  </si>
  <si>
    <t>995628PB</t>
  </si>
  <si>
    <t>Pernot Jb</t>
  </si>
  <si>
    <t>939775MK</t>
  </si>
  <si>
    <t>Maximus Of Carthago</t>
  </si>
  <si>
    <t>1017512KH</t>
  </si>
  <si>
    <t>Kaprice</t>
  </si>
  <si>
    <t>1006243MJ</t>
  </si>
  <si>
    <t>Magna Carta Mm</t>
  </si>
  <si>
    <t>Lynn Kruitbosch</t>
  </si>
  <si>
    <t>Michiel Jansen</t>
  </si>
  <si>
    <t xml:space="preserve">1.30 </t>
  </si>
  <si>
    <t>Iris Papen</t>
  </si>
  <si>
    <t>948961PP</t>
  </si>
  <si>
    <t>Pullyersocksup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</si>
</sst>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22"/>
      <color indexed="57"/>
      <name val="Arial"/>
      <family val="2"/>
    </font>
    <font>
      <b/>
      <sz val="22"/>
      <color indexed="10"/>
      <name val="Arial"/>
      <family val="2"/>
    </font>
    <font>
      <sz val="10"/>
      <color rgb="FF000000"/>
      <name val="Arial"/>
      <family val="2"/>
    </font>
    <font>
      <sz val="10"/>
      <color rgb="FF363636"/>
      <name val="Arial"/>
      <family val="2"/>
    </font>
    <font>
      <b/>
      <sz val="2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0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2" fillId="0" borderId="0" xfId="0" applyFont="1" applyProtection="1">
      <protection locked="0"/>
    </xf>
    <xf numFmtId="0" fontId="0" fillId="2" borderId="3" xfId="0" applyFill="1" applyBorder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wrapText="1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 applyProtection="1">
      <alignment horizontal="right" vertical="top"/>
      <protection locked="0"/>
    </xf>
    <xf numFmtId="0" fontId="0" fillId="2" borderId="1" xfId="0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/>
    </xf>
    <xf numFmtId="2" fontId="0" fillId="2" borderId="1" xfId="0" applyNumberFormat="1" applyFill="1" applyBorder="1" applyAlignment="1">
      <alignment wrapText="1"/>
    </xf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1" fontId="0" fillId="0" borderId="0" xfId="0" applyNumberFormat="1"/>
    <xf numFmtId="0" fontId="0" fillId="2" borderId="0" xfId="0" applyFill="1"/>
    <xf numFmtId="0" fontId="2" fillId="2" borderId="1" xfId="0" applyFont="1" applyFill="1" applyBorder="1"/>
    <xf numFmtId="0" fontId="2" fillId="2" borderId="2" xfId="0" applyFont="1" applyFill="1" applyBorder="1"/>
    <xf numFmtId="0" fontId="1" fillId="0" borderId="2" xfId="0" applyFont="1" applyBorder="1"/>
    <xf numFmtId="0" fontId="0" fillId="0" borderId="1" xfId="0" applyBorder="1" applyProtection="1">
      <protection locked="0"/>
    </xf>
    <xf numFmtId="0" fontId="0" fillId="0" borderId="1" xfId="0" applyBorder="1"/>
    <xf numFmtId="49" fontId="0" fillId="0" borderId="1" xfId="0" applyNumberFormat="1" applyBorder="1" applyAlignment="1" applyProtection="1">
      <alignment horizontal="left"/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2" fontId="0" fillId="0" borderId="0" xfId="0" applyNumberFormat="1" applyProtection="1"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9" xfId="0" applyFill="1" applyBorder="1"/>
    <xf numFmtId="164" fontId="0" fillId="3" borderId="8" xfId="0" applyNumberFormat="1" applyFill="1" applyBorder="1" applyAlignment="1">
      <alignment horizontal="center"/>
    </xf>
    <xf numFmtId="164" fontId="0" fillId="2" borderId="8" xfId="0" applyNumberFormat="1" applyFill="1" applyBorder="1"/>
    <xf numFmtId="164" fontId="0" fillId="3" borderId="8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4" borderId="1" xfId="0" applyNumberFormat="1" applyFill="1" applyBorder="1" applyProtection="1">
      <protection locked="0"/>
    </xf>
    <xf numFmtId="0" fontId="1" fillId="2" borderId="1" xfId="0" applyFont="1" applyFill="1" applyBorder="1"/>
    <xf numFmtId="0" fontId="0" fillId="2" borderId="10" xfId="0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1" fillId="0" borderId="1" xfId="0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0" fontId="4" fillId="0" borderId="0" xfId="1" applyFont="1" applyAlignment="1">
      <alignment horizontal="center" vertical="top" wrapText="1"/>
    </xf>
    <xf numFmtId="0" fontId="5" fillId="0" borderId="0" xfId="1" applyFont="1" applyAlignment="1">
      <alignment vertical="top" wrapText="1"/>
    </xf>
    <xf numFmtId="164" fontId="1" fillId="2" borderId="1" xfId="0" applyNumberFormat="1" applyFont="1" applyFill="1" applyBorder="1"/>
    <xf numFmtId="2" fontId="0" fillId="3" borderId="8" xfId="0" applyNumberFormat="1" applyFill="1" applyBorder="1" applyAlignment="1">
      <alignment horizontal="center"/>
    </xf>
    <xf numFmtId="2" fontId="0" fillId="3" borderId="8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1" fillId="2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2" borderId="8" xfId="0" applyFill="1" applyBorder="1"/>
    <xf numFmtId="0" fontId="0" fillId="3" borderId="8" xfId="0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1" fillId="2" borderId="8" xfId="0" applyNumberFormat="1" applyFont="1" applyFill="1" applyBorder="1"/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/>
    <xf numFmtId="0" fontId="2" fillId="0" borderId="4" xfId="0" applyFont="1" applyBorder="1" applyAlignment="1">
      <alignment horizontal="left" vertical="center"/>
    </xf>
    <xf numFmtId="0" fontId="7" fillId="0" borderId="0" xfId="0" applyFont="1"/>
    <xf numFmtId="49" fontId="0" fillId="0" borderId="0" xfId="0" applyNumberFormat="1" applyProtection="1">
      <protection locked="0"/>
    </xf>
    <xf numFmtId="49" fontId="0" fillId="2" borderId="1" xfId="0" applyNumberFormat="1" applyFill="1" applyBorder="1"/>
    <xf numFmtId="49" fontId="2" fillId="0" borderId="0" xfId="0" applyNumberFormat="1" applyFont="1" applyProtection="1">
      <protection locked="0"/>
    </xf>
    <xf numFmtId="49" fontId="0" fillId="0" borderId="0" xfId="0" applyNumberFormat="1" applyAlignment="1">
      <alignment horizontal="center"/>
    </xf>
    <xf numFmtId="0" fontId="1" fillId="0" borderId="1" xfId="0" applyFont="1" applyBorder="1" applyProtection="1">
      <protection locked="0"/>
    </xf>
    <xf numFmtId="0" fontId="8" fillId="0" borderId="0" xfId="0" applyFont="1"/>
    <xf numFmtId="0" fontId="0" fillId="2" borderId="7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6" xfId="0" applyNumberFormat="1" applyFont="1" applyFill="1" applyBorder="1" applyAlignment="1" applyProtection="1">
      <alignment horizontal="left"/>
      <protection locked="0"/>
    </xf>
    <xf numFmtId="49" fontId="1" fillId="3" borderId="8" xfId="0" applyNumberFormat="1" applyFont="1" applyFill="1" applyBorder="1" applyAlignment="1" applyProtection="1">
      <alignment horizontal="left"/>
      <protection locked="0"/>
    </xf>
    <xf numFmtId="49" fontId="1" fillId="4" borderId="7" xfId="0" applyNumberFormat="1" applyFont="1" applyFill="1" applyBorder="1" applyAlignment="1">
      <alignment horizontal="left"/>
    </xf>
    <xf numFmtId="49" fontId="1" fillId="4" borderId="6" xfId="0" applyNumberFormat="1" applyFont="1" applyFill="1" applyBorder="1" applyAlignment="1">
      <alignment horizontal="left"/>
    </xf>
    <xf numFmtId="49" fontId="1" fillId="4" borderId="8" xfId="0" applyNumberFormat="1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0" fillId="3" borderId="7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7" xfId="0" applyFont="1" applyBorder="1" applyAlignment="1">
      <alignment horizontal="left"/>
    </xf>
    <xf numFmtId="0" fontId="3" fillId="0" borderId="14" xfId="0" applyFont="1" applyBorder="1" applyAlignment="1">
      <alignment horizontal="right" vertical="center"/>
    </xf>
    <xf numFmtId="0" fontId="0" fillId="0" borderId="14" xfId="0" applyBorder="1"/>
    <xf numFmtId="0" fontId="0" fillId="0" borderId="3" xfId="0" applyBorder="1"/>
    <xf numFmtId="0" fontId="0" fillId="0" borderId="4" xfId="0" applyBorder="1"/>
    <xf numFmtId="0" fontId="0" fillId="0" borderId="9" xfId="0" applyBorder="1"/>
    <xf numFmtId="49" fontId="1" fillId="4" borderId="7" xfId="0" applyNumberFormat="1" applyFont="1" applyFill="1" applyBorder="1" applyAlignment="1" applyProtection="1">
      <alignment horizontal="left"/>
      <protection locked="0"/>
    </xf>
    <xf numFmtId="49" fontId="1" fillId="4" borderId="6" xfId="0" applyNumberFormat="1" applyFont="1" applyFill="1" applyBorder="1" applyAlignment="1" applyProtection="1">
      <alignment horizontal="left"/>
      <protection locked="0"/>
    </xf>
    <xf numFmtId="49" fontId="1" fillId="4" borderId="8" xfId="0" applyNumberFormat="1" applyFont="1" applyFill="1" applyBorder="1" applyAlignment="1" applyProtection="1">
      <alignment horizontal="left"/>
      <protection locked="0"/>
    </xf>
    <xf numFmtId="0" fontId="1" fillId="3" borderId="6" xfId="0" applyFont="1" applyFill="1" applyBorder="1" applyAlignment="1" applyProtection="1">
      <alignment horizontal="left"/>
      <protection locked="0"/>
    </xf>
    <xf numFmtId="0" fontId="1" fillId="3" borderId="8" xfId="0" applyFont="1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horizontal="left"/>
      <protection locked="0"/>
    </xf>
    <xf numFmtId="0" fontId="1" fillId="4" borderId="8" xfId="0" applyFont="1" applyFill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1" fillId="0" borderId="0" xfId="0" applyNumberFormat="1" applyFont="1" applyProtection="1">
      <protection locked="0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00.xml><?xml version="1.0" encoding="utf-8"?>
<formControlPr xmlns="http://schemas.microsoft.com/office/spreadsheetml/2009/9/main" objectType="Button" lockText="1"/>
</file>

<file path=xl/ctrlProps/ctrlProp101.xml><?xml version="1.0" encoding="utf-8"?>
<formControlPr xmlns="http://schemas.microsoft.com/office/spreadsheetml/2009/9/main" objectType="Button" lockText="1"/>
</file>

<file path=xl/ctrlProps/ctrlProp102.xml><?xml version="1.0" encoding="utf-8"?>
<formControlPr xmlns="http://schemas.microsoft.com/office/spreadsheetml/2009/9/main" objectType="Button" lockText="1"/>
</file>

<file path=xl/ctrlProps/ctrlProp103.xml><?xml version="1.0" encoding="utf-8"?>
<formControlPr xmlns="http://schemas.microsoft.com/office/spreadsheetml/2009/9/main" objectType="Button" lockText="1"/>
</file>

<file path=xl/ctrlProps/ctrlProp104.xml><?xml version="1.0" encoding="utf-8"?>
<formControlPr xmlns="http://schemas.microsoft.com/office/spreadsheetml/2009/9/main" objectType="Button" lockText="1"/>
</file>

<file path=xl/ctrlProps/ctrlProp105.xml><?xml version="1.0" encoding="utf-8"?>
<formControlPr xmlns="http://schemas.microsoft.com/office/spreadsheetml/2009/9/main" objectType="Button" lockText="1"/>
</file>

<file path=xl/ctrlProps/ctrlProp106.xml><?xml version="1.0" encoding="utf-8"?>
<formControlPr xmlns="http://schemas.microsoft.com/office/spreadsheetml/2009/9/main" objectType="Button" lockText="1"/>
</file>

<file path=xl/ctrlProps/ctrlProp107.xml><?xml version="1.0" encoding="utf-8"?>
<formControlPr xmlns="http://schemas.microsoft.com/office/spreadsheetml/2009/9/main" objectType="Button" lockText="1"/>
</file>

<file path=xl/ctrlProps/ctrlProp108.xml><?xml version="1.0" encoding="utf-8"?>
<formControlPr xmlns="http://schemas.microsoft.com/office/spreadsheetml/2009/9/main" objectType="Button" lockText="1"/>
</file>

<file path=xl/ctrlProps/ctrlProp109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10.xml><?xml version="1.0" encoding="utf-8"?>
<formControlPr xmlns="http://schemas.microsoft.com/office/spreadsheetml/2009/9/main" objectType="Button" lockText="1"/>
</file>

<file path=xl/ctrlProps/ctrlProp111.xml><?xml version="1.0" encoding="utf-8"?>
<formControlPr xmlns="http://schemas.microsoft.com/office/spreadsheetml/2009/9/main" objectType="Button" lockText="1"/>
</file>

<file path=xl/ctrlProps/ctrlProp112.xml><?xml version="1.0" encoding="utf-8"?>
<formControlPr xmlns="http://schemas.microsoft.com/office/spreadsheetml/2009/9/main" objectType="Button" lockText="1"/>
</file>

<file path=xl/ctrlProps/ctrlProp113.xml><?xml version="1.0" encoding="utf-8"?>
<formControlPr xmlns="http://schemas.microsoft.com/office/spreadsheetml/2009/9/main" objectType="Button" lockText="1"/>
</file>

<file path=xl/ctrlProps/ctrlProp114.xml><?xml version="1.0" encoding="utf-8"?>
<formControlPr xmlns="http://schemas.microsoft.com/office/spreadsheetml/2009/9/main" objectType="Button" lockText="1"/>
</file>

<file path=xl/ctrlProps/ctrlProp115.xml><?xml version="1.0" encoding="utf-8"?>
<formControlPr xmlns="http://schemas.microsoft.com/office/spreadsheetml/2009/9/main" objectType="Button" lockText="1"/>
</file>

<file path=xl/ctrlProps/ctrlProp116.xml><?xml version="1.0" encoding="utf-8"?>
<formControlPr xmlns="http://schemas.microsoft.com/office/spreadsheetml/2009/9/main" objectType="Button" lockText="1"/>
</file>

<file path=xl/ctrlProps/ctrlProp117.xml><?xml version="1.0" encoding="utf-8"?>
<formControlPr xmlns="http://schemas.microsoft.com/office/spreadsheetml/2009/9/main" objectType="Button" lockText="1"/>
</file>

<file path=xl/ctrlProps/ctrlProp118.xml><?xml version="1.0" encoding="utf-8"?>
<formControlPr xmlns="http://schemas.microsoft.com/office/spreadsheetml/2009/9/main" objectType="Button" lockText="1"/>
</file>

<file path=xl/ctrlProps/ctrlProp119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20.xml><?xml version="1.0" encoding="utf-8"?>
<formControlPr xmlns="http://schemas.microsoft.com/office/spreadsheetml/2009/9/main" objectType="Button" lockText="1"/>
</file>

<file path=xl/ctrlProps/ctrlProp121.xml><?xml version="1.0" encoding="utf-8"?>
<formControlPr xmlns="http://schemas.microsoft.com/office/spreadsheetml/2009/9/main" objectType="Button" lockText="1"/>
</file>

<file path=xl/ctrlProps/ctrlProp122.xml><?xml version="1.0" encoding="utf-8"?>
<formControlPr xmlns="http://schemas.microsoft.com/office/spreadsheetml/2009/9/main" objectType="Button" lockText="1"/>
</file>

<file path=xl/ctrlProps/ctrlProp123.xml><?xml version="1.0" encoding="utf-8"?>
<formControlPr xmlns="http://schemas.microsoft.com/office/spreadsheetml/2009/9/main" objectType="Button" lockText="1"/>
</file>

<file path=xl/ctrlProps/ctrlProp124.xml><?xml version="1.0" encoding="utf-8"?>
<formControlPr xmlns="http://schemas.microsoft.com/office/spreadsheetml/2009/9/main" objectType="Button" lockText="1"/>
</file>

<file path=xl/ctrlProps/ctrlProp125.xml><?xml version="1.0" encoding="utf-8"?>
<formControlPr xmlns="http://schemas.microsoft.com/office/spreadsheetml/2009/9/main" objectType="Button" lockText="1"/>
</file>

<file path=xl/ctrlProps/ctrlProp126.xml><?xml version="1.0" encoding="utf-8"?>
<formControlPr xmlns="http://schemas.microsoft.com/office/spreadsheetml/2009/9/main" objectType="Button" lockText="1"/>
</file>

<file path=xl/ctrlProps/ctrlProp127.xml><?xml version="1.0" encoding="utf-8"?>
<formControlPr xmlns="http://schemas.microsoft.com/office/spreadsheetml/2009/9/main" objectType="Button" lockText="1"/>
</file>

<file path=xl/ctrlProps/ctrlProp128.xml><?xml version="1.0" encoding="utf-8"?>
<formControlPr xmlns="http://schemas.microsoft.com/office/spreadsheetml/2009/9/main" objectType="Button" lockText="1"/>
</file>

<file path=xl/ctrlProps/ctrlProp129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30.xml><?xml version="1.0" encoding="utf-8"?>
<formControlPr xmlns="http://schemas.microsoft.com/office/spreadsheetml/2009/9/main" objectType="Button" lockText="1"/>
</file>

<file path=xl/ctrlProps/ctrlProp131.xml><?xml version="1.0" encoding="utf-8"?>
<formControlPr xmlns="http://schemas.microsoft.com/office/spreadsheetml/2009/9/main" objectType="Button" lockText="1"/>
</file>

<file path=xl/ctrlProps/ctrlProp132.xml><?xml version="1.0" encoding="utf-8"?>
<formControlPr xmlns="http://schemas.microsoft.com/office/spreadsheetml/2009/9/main" objectType="Button" lockText="1"/>
</file>

<file path=xl/ctrlProps/ctrlProp133.xml><?xml version="1.0" encoding="utf-8"?>
<formControlPr xmlns="http://schemas.microsoft.com/office/spreadsheetml/2009/9/main" objectType="Button" lockText="1"/>
</file>

<file path=xl/ctrlProps/ctrlProp134.xml><?xml version="1.0" encoding="utf-8"?>
<formControlPr xmlns="http://schemas.microsoft.com/office/spreadsheetml/2009/9/main" objectType="Button" lockText="1"/>
</file>

<file path=xl/ctrlProps/ctrlProp135.xml><?xml version="1.0" encoding="utf-8"?>
<formControlPr xmlns="http://schemas.microsoft.com/office/spreadsheetml/2009/9/main" objectType="Button" lockText="1"/>
</file>

<file path=xl/ctrlProps/ctrlProp136.xml><?xml version="1.0" encoding="utf-8"?>
<formControlPr xmlns="http://schemas.microsoft.com/office/spreadsheetml/2009/9/main" objectType="Button" lockText="1"/>
</file>

<file path=xl/ctrlProps/ctrlProp137.xml><?xml version="1.0" encoding="utf-8"?>
<formControlPr xmlns="http://schemas.microsoft.com/office/spreadsheetml/2009/9/main" objectType="Button" lockText="1"/>
</file>

<file path=xl/ctrlProps/ctrlProp138.xml><?xml version="1.0" encoding="utf-8"?>
<formControlPr xmlns="http://schemas.microsoft.com/office/spreadsheetml/2009/9/main" objectType="Button" lockText="1"/>
</file>

<file path=xl/ctrlProps/ctrlProp139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40.xml><?xml version="1.0" encoding="utf-8"?>
<formControlPr xmlns="http://schemas.microsoft.com/office/spreadsheetml/2009/9/main" objectType="Button" lockText="1"/>
</file>

<file path=xl/ctrlProps/ctrlProp141.xml><?xml version="1.0" encoding="utf-8"?>
<formControlPr xmlns="http://schemas.microsoft.com/office/spreadsheetml/2009/9/main" objectType="Button" lockText="1"/>
</file>

<file path=xl/ctrlProps/ctrlProp142.xml><?xml version="1.0" encoding="utf-8"?>
<formControlPr xmlns="http://schemas.microsoft.com/office/spreadsheetml/2009/9/main" objectType="Button" lockText="1"/>
</file>

<file path=xl/ctrlProps/ctrlProp143.xml><?xml version="1.0" encoding="utf-8"?>
<formControlPr xmlns="http://schemas.microsoft.com/office/spreadsheetml/2009/9/main" objectType="Button" lockText="1"/>
</file>

<file path=xl/ctrlProps/ctrlProp144.xml><?xml version="1.0" encoding="utf-8"?>
<formControlPr xmlns="http://schemas.microsoft.com/office/spreadsheetml/2009/9/main" objectType="Button" lockText="1"/>
</file>

<file path=xl/ctrlProps/ctrlProp145.xml><?xml version="1.0" encoding="utf-8"?>
<formControlPr xmlns="http://schemas.microsoft.com/office/spreadsheetml/2009/9/main" objectType="Button" lockText="1"/>
</file>

<file path=xl/ctrlProps/ctrlProp146.xml><?xml version="1.0" encoding="utf-8"?>
<formControlPr xmlns="http://schemas.microsoft.com/office/spreadsheetml/2009/9/main" objectType="Button" lockText="1"/>
</file>

<file path=xl/ctrlProps/ctrlProp147.xml><?xml version="1.0" encoding="utf-8"?>
<formControlPr xmlns="http://schemas.microsoft.com/office/spreadsheetml/2009/9/main" objectType="Button" lockText="1"/>
</file>

<file path=xl/ctrlProps/ctrlProp148.xml><?xml version="1.0" encoding="utf-8"?>
<formControlPr xmlns="http://schemas.microsoft.com/office/spreadsheetml/2009/9/main" objectType="Button" lockText="1"/>
</file>

<file path=xl/ctrlProps/ctrlProp149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50.xml><?xml version="1.0" encoding="utf-8"?>
<formControlPr xmlns="http://schemas.microsoft.com/office/spreadsheetml/2009/9/main" objectType="Button" lockText="1"/>
</file>

<file path=xl/ctrlProps/ctrlProp151.xml><?xml version="1.0" encoding="utf-8"?>
<formControlPr xmlns="http://schemas.microsoft.com/office/spreadsheetml/2009/9/main" objectType="Button" lockText="1"/>
</file>

<file path=xl/ctrlProps/ctrlProp152.xml><?xml version="1.0" encoding="utf-8"?>
<formControlPr xmlns="http://schemas.microsoft.com/office/spreadsheetml/2009/9/main" objectType="Button" lockText="1"/>
</file>

<file path=xl/ctrlProps/ctrlProp153.xml><?xml version="1.0" encoding="utf-8"?>
<formControlPr xmlns="http://schemas.microsoft.com/office/spreadsheetml/2009/9/main" objectType="Button" lockText="1"/>
</file>

<file path=xl/ctrlProps/ctrlProp154.xml><?xml version="1.0" encoding="utf-8"?>
<formControlPr xmlns="http://schemas.microsoft.com/office/spreadsheetml/2009/9/main" objectType="Button" lockText="1"/>
</file>

<file path=xl/ctrlProps/ctrlProp155.xml><?xml version="1.0" encoding="utf-8"?>
<formControlPr xmlns="http://schemas.microsoft.com/office/spreadsheetml/2009/9/main" objectType="Button" lockText="1"/>
</file>

<file path=xl/ctrlProps/ctrlProp156.xml><?xml version="1.0" encoding="utf-8"?>
<formControlPr xmlns="http://schemas.microsoft.com/office/spreadsheetml/2009/9/main" objectType="Button" lockText="1"/>
</file>

<file path=xl/ctrlProps/ctrlProp157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 lockText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 lockText="1"/>
</file>

<file path=xl/ctrlProps/ctrlProp62.xml><?xml version="1.0" encoding="utf-8"?>
<formControlPr xmlns="http://schemas.microsoft.com/office/spreadsheetml/2009/9/main" objectType="Button" lockText="1"/>
</file>

<file path=xl/ctrlProps/ctrlProp63.xml><?xml version="1.0" encoding="utf-8"?>
<formControlPr xmlns="http://schemas.microsoft.com/office/spreadsheetml/2009/9/main" objectType="Button" lockText="1"/>
</file>

<file path=xl/ctrlProps/ctrlProp64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Button" lockText="1"/>
</file>

<file path=xl/ctrlProps/ctrlProp66.xml><?xml version="1.0" encoding="utf-8"?>
<formControlPr xmlns="http://schemas.microsoft.com/office/spreadsheetml/2009/9/main" objectType="Button" lockText="1"/>
</file>

<file path=xl/ctrlProps/ctrlProp67.xml><?xml version="1.0" encoding="utf-8"?>
<formControlPr xmlns="http://schemas.microsoft.com/office/spreadsheetml/2009/9/main" objectType="Button" lockText="1"/>
</file>

<file path=xl/ctrlProps/ctrlProp68.xml><?xml version="1.0" encoding="utf-8"?>
<formControlPr xmlns="http://schemas.microsoft.com/office/spreadsheetml/2009/9/main" objectType="Button" lockText="1"/>
</file>

<file path=xl/ctrlProps/ctrlProp69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70.xml><?xml version="1.0" encoding="utf-8"?>
<formControlPr xmlns="http://schemas.microsoft.com/office/spreadsheetml/2009/9/main" objectType="Button" lockText="1"/>
</file>

<file path=xl/ctrlProps/ctrlProp71.xml><?xml version="1.0" encoding="utf-8"?>
<formControlPr xmlns="http://schemas.microsoft.com/office/spreadsheetml/2009/9/main" objectType="Button" lockText="1"/>
</file>

<file path=xl/ctrlProps/ctrlProp72.xml><?xml version="1.0" encoding="utf-8"?>
<formControlPr xmlns="http://schemas.microsoft.com/office/spreadsheetml/2009/9/main" objectType="Button" lockText="1"/>
</file>

<file path=xl/ctrlProps/ctrlProp73.xml><?xml version="1.0" encoding="utf-8"?>
<formControlPr xmlns="http://schemas.microsoft.com/office/spreadsheetml/2009/9/main" objectType="Button" lockText="1"/>
</file>

<file path=xl/ctrlProps/ctrlProp74.xml><?xml version="1.0" encoding="utf-8"?>
<formControlPr xmlns="http://schemas.microsoft.com/office/spreadsheetml/2009/9/main" objectType="Button" lockText="1"/>
</file>

<file path=xl/ctrlProps/ctrlProp75.xml><?xml version="1.0" encoding="utf-8"?>
<formControlPr xmlns="http://schemas.microsoft.com/office/spreadsheetml/2009/9/main" objectType="Button" lockText="1"/>
</file>

<file path=xl/ctrlProps/ctrlProp76.xml><?xml version="1.0" encoding="utf-8"?>
<formControlPr xmlns="http://schemas.microsoft.com/office/spreadsheetml/2009/9/main" objectType="Button" lockText="1"/>
</file>

<file path=xl/ctrlProps/ctrlProp77.xml><?xml version="1.0" encoding="utf-8"?>
<formControlPr xmlns="http://schemas.microsoft.com/office/spreadsheetml/2009/9/main" objectType="Button" lockText="1"/>
</file>

<file path=xl/ctrlProps/ctrlProp78.xml><?xml version="1.0" encoding="utf-8"?>
<formControlPr xmlns="http://schemas.microsoft.com/office/spreadsheetml/2009/9/main" objectType="Button" lockText="1"/>
</file>

<file path=xl/ctrlProps/ctrlProp79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80.xml><?xml version="1.0" encoding="utf-8"?>
<formControlPr xmlns="http://schemas.microsoft.com/office/spreadsheetml/2009/9/main" objectType="Button" lockText="1"/>
</file>

<file path=xl/ctrlProps/ctrlProp81.xml><?xml version="1.0" encoding="utf-8"?>
<formControlPr xmlns="http://schemas.microsoft.com/office/spreadsheetml/2009/9/main" objectType="Button" lockText="1"/>
</file>

<file path=xl/ctrlProps/ctrlProp82.xml><?xml version="1.0" encoding="utf-8"?>
<formControlPr xmlns="http://schemas.microsoft.com/office/spreadsheetml/2009/9/main" objectType="Button" lockText="1"/>
</file>

<file path=xl/ctrlProps/ctrlProp83.xml><?xml version="1.0" encoding="utf-8"?>
<formControlPr xmlns="http://schemas.microsoft.com/office/spreadsheetml/2009/9/main" objectType="Button" lockText="1"/>
</file>

<file path=xl/ctrlProps/ctrlProp84.xml><?xml version="1.0" encoding="utf-8"?>
<formControlPr xmlns="http://schemas.microsoft.com/office/spreadsheetml/2009/9/main" objectType="Button" lockText="1"/>
</file>

<file path=xl/ctrlProps/ctrlProp85.xml><?xml version="1.0" encoding="utf-8"?>
<formControlPr xmlns="http://schemas.microsoft.com/office/spreadsheetml/2009/9/main" objectType="Button" lockText="1"/>
</file>

<file path=xl/ctrlProps/ctrlProp86.xml><?xml version="1.0" encoding="utf-8"?>
<formControlPr xmlns="http://schemas.microsoft.com/office/spreadsheetml/2009/9/main" objectType="Button" lockText="1"/>
</file>

<file path=xl/ctrlProps/ctrlProp87.xml><?xml version="1.0" encoding="utf-8"?>
<formControlPr xmlns="http://schemas.microsoft.com/office/spreadsheetml/2009/9/main" objectType="Button" lockText="1"/>
</file>

<file path=xl/ctrlProps/ctrlProp88.xml><?xml version="1.0" encoding="utf-8"?>
<formControlPr xmlns="http://schemas.microsoft.com/office/spreadsheetml/2009/9/main" objectType="Button" lockText="1"/>
</file>

<file path=xl/ctrlProps/ctrlProp89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ctrlProps/ctrlProp90.xml><?xml version="1.0" encoding="utf-8"?>
<formControlPr xmlns="http://schemas.microsoft.com/office/spreadsheetml/2009/9/main" objectType="Button" lockText="1"/>
</file>

<file path=xl/ctrlProps/ctrlProp91.xml><?xml version="1.0" encoding="utf-8"?>
<formControlPr xmlns="http://schemas.microsoft.com/office/spreadsheetml/2009/9/main" objectType="Button" lockText="1"/>
</file>

<file path=xl/ctrlProps/ctrlProp92.xml><?xml version="1.0" encoding="utf-8"?>
<formControlPr xmlns="http://schemas.microsoft.com/office/spreadsheetml/2009/9/main" objectType="Button" lockText="1"/>
</file>

<file path=xl/ctrlProps/ctrlProp93.xml><?xml version="1.0" encoding="utf-8"?>
<formControlPr xmlns="http://schemas.microsoft.com/office/spreadsheetml/2009/9/main" objectType="Button" lockText="1"/>
</file>

<file path=xl/ctrlProps/ctrlProp94.xml><?xml version="1.0" encoding="utf-8"?>
<formControlPr xmlns="http://schemas.microsoft.com/office/spreadsheetml/2009/9/main" objectType="Button" lockText="1"/>
</file>

<file path=xl/ctrlProps/ctrlProp95.xml><?xml version="1.0" encoding="utf-8"?>
<formControlPr xmlns="http://schemas.microsoft.com/office/spreadsheetml/2009/9/main" objectType="Button" lockText="1"/>
</file>

<file path=xl/ctrlProps/ctrlProp96.xml><?xml version="1.0" encoding="utf-8"?>
<formControlPr xmlns="http://schemas.microsoft.com/office/spreadsheetml/2009/9/main" objectType="Button" lockText="1"/>
</file>

<file path=xl/ctrlProps/ctrlProp97.xml><?xml version="1.0" encoding="utf-8"?>
<formControlPr xmlns="http://schemas.microsoft.com/office/spreadsheetml/2009/9/main" objectType="Button" lockText="1"/>
</file>

<file path=xl/ctrlProps/ctrlProp98.xml><?xml version="1.0" encoding="utf-8"?>
<formControlPr xmlns="http://schemas.microsoft.com/office/spreadsheetml/2009/9/main" objectType="Button" lockText="1"/>
</file>

<file path=xl/ctrlProps/ctrlProp9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50529" name="Button 1" hidden="1">
              <a:extLst>
                <a:ext uri="{63B3BB69-23CF-44E3-9099-C40C66FF867C}">
                  <a14:compatExt spid="_x0000_s150529"/>
                </a:ext>
                <a:ext uri="{FF2B5EF4-FFF2-40B4-BE49-F238E27FC236}">
                  <a16:creationId xmlns:a16="http://schemas.microsoft.com/office/drawing/2014/main" id="{00000000-0008-0000-0100-000001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12</xdr:col>
          <xdr:colOff>0</xdr:colOff>
          <xdr:row>7</xdr:row>
          <xdr:rowOff>184150</xdr:rowOff>
        </xdr:to>
        <xdr:sp macro="" textlink="">
          <xdr:nvSpPr>
            <xdr:cNvPr id="150530" name="Button 2" hidden="1">
              <a:extLst>
                <a:ext uri="{63B3BB69-23CF-44E3-9099-C40C66FF867C}">
                  <a14:compatExt spid="_x0000_s150530"/>
                </a:ext>
                <a:ext uri="{FF2B5EF4-FFF2-40B4-BE49-F238E27FC236}">
                  <a16:creationId xmlns:a16="http://schemas.microsoft.com/office/drawing/2014/main" id="{00000000-0008-0000-0100-000002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7</xdr:row>
          <xdr:rowOff>0</xdr:rowOff>
        </xdr:from>
        <xdr:to>
          <xdr:col>21</xdr:col>
          <xdr:colOff>0</xdr:colOff>
          <xdr:row>7</xdr:row>
          <xdr:rowOff>171450</xdr:rowOff>
        </xdr:to>
        <xdr:sp macro="" textlink="">
          <xdr:nvSpPr>
            <xdr:cNvPr id="150531" name="Button 3" hidden="1">
              <a:extLst>
                <a:ext uri="{63B3BB69-23CF-44E3-9099-C40C66FF867C}">
                  <a14:compatExt spid="_x0000_s150531"/>
                </a:ext>
                <a:ext uri="{FF2B5EF4-FFF2-40B4-BE49-F238E27FC236}">
                  <a16:creationId xmlns:a16="http://schemas.microsoft.com/office/drawing/2014/main" id="{00000000-0008-0000-0100-000003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7</xdr:row>
          <xdr:rowOff>12700</xdr:rowOff>
        </xdr:from>
        <xdr:to>
          <xdr:col>32</xdr:col>
          <xdr:colOff>0</xdr:colOff>
          <xdr:row>7</xdr:row>
          <xdr:rowOff>184150</xdr:rowOff>
        </xdr:to>
        <xdr:sp macro="" textlink="">
          <xdr:nvSpPr>
            <xdr:cNvPr id="150532" name="Button 4" hidden="1">
              <a:extLst>
                <a:ext uri="{63B3BB69-23CF-44E3-9099-C40C66FF867C}">
                  <a14:compatExt spid="_x0000_s150532"/>
                </a:ext>
                <a:ext uri="{FF2B5EF4-FFF2-40B4-BE49-F238E27FC236}">
                  <a16:creationId xmlns:a16="http://schemas.microsoft.com/office/drawing/2014/main" id="{00000000-0008-0000-0100-000004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</xdr:col>
          <xdr:colOff>31750</xdr:colOff>
          <xdr:row>2</xdr:row>
          <xdr:rowOff>12700</xdr:rowOff>
        </xdr:from>
        <xdr:to>
          <xdr:col>63</xdr:col>
          <xdr:colOff>0</xdr:colOff>
          <xdr:row>4</xdr:row>
          <xdr:rowOff>0</xdr:rowOff>
        </xdr:to>
        <xdr:sp macro="" textlink="">
          <xdr:nvSpPr>
            <xdr:cNvPr id="150533" name="Button 5" hidden="1">
              <a:extLst>
                <a:ext uri="{63B3BB69-23CF-44E3-9099-C40C66FF867C}">
                  <a14:compatExt spid="_x0000_s150533"/>
                </a:ext>
                <a:ext uri="{FF2B5EF4-FFF2-40B4-BE49-F238E27FC236}">
                  <a16:creationId xmlns:a16="http://schemas.microsoft.com/office/drawing/2014/main" id="{00000000-0008-0000-0100-000005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50534" name="Button 6" hidden="1">
              <a:extLst>
                <a:ext uri="{63B3BB69-23CF-44E3-9099-C40C66FF867C}">
                  <a14:compatExt spid="_x0000_s150534"/>
                </a:ext>
                <a:ext uri="{FF2B5EF4-FFF2-40B4-BE49-F238E27FC236}">
                  <a16:creationId xmlns:a16="http://schemas.microsoft.com/office/drawing/2014/main" id="{00000000-0008-0000-0100-000006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7</xdr:row>
          <xdr:rowOff>12700</xdr:rowOff>
        </xdr:from>
        <xdr:to>
          <xdr:col>23</xdr:col>
          <xdr:colOff>0</xdr:colOff>
          <xdr:row>8</xdr:row>
          <xdr:rowOff>0</xdr:rowOff>
        </xdr:to>
        <xdr:sp macro="" textlink="">
          <xdr:nvSpPr>
            <xdr:cNvPr id="150535" name="Button 7" hidden="1">
              <a:extLst>
                <a:ext uri="{63B3BB69-23CF-44E3-9099-C40C66FF867C}">
                  <a14:compatExt spid="_x0000_s150535"/>
                </a:ext>
                <a:ext uri="{FF2B5EF4-FFF2-40B4-BE49-F238E27FC236}">
                  <a16:creationId xmlns:a16="http://schemas.microsoft.com/office/drawing/2014/main" id="{00000000-0008-0000-0100-000007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190500</xdr:colOff>
          <xdr:row>7</xdr:row>
          <xdr:rowOff>19050</xdr:rowOff>
        </xdr:from>
        <xdr:to>
          <xdr:col>32</xdr:col>
          <xdr:colOff>0</xdr:colOff>
          <xdr:row>8</xdr:row>
          <xdr:rowOff>0</xdr:rowOff>
        </xdr:to>
        <xdr:sp macro="" textlink="">
          <xdr:nvSpPr>
            <xdr:cNvPr id="150536" name="Button 8" hidden="1">
              <a:extLst>
                <a:ext uri="{63B3BB69-23CF-44E3-9099-C40C66FF867C}">
                  <a14:compatExt spid="_x0000_s150536"/>
                </a:ext>
                <a:ext uri="{FF2B5EF4-FFF2-40B4-BE49-F238E27FC236}">
                  <a16:creationId xmlns:a16="http://schemas.microsoft.com/office/drawing/2014/main" id="{00000000-0008-0000-0100-000008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7</xdr:row>
          <xdr:rowOff>12700</xdr:rowOff>
        </xdr:from>
        <xdr:to>
          <xdr:col>32</xdr:col>
          <xdr:colOff>0</xdr:colOff>
          <xdr:row>7</xdr:row>
          <xdr:rowOff>184150</xdr:rowOff>
        </xdr:to>
        <xdr:sp macro="" textlink="">
          <xdr:nvSpPr>
            <xdr:cNvPr id="150537" name="Button 9" hidden="1">
              <a:extLst>
                <a:ext uri="{63B3BB69-23CF-44E3-9099-C40C66FF867C}">
                  <a14:compatExt spid="_x0000_s150537"/>
                </a:ext>
                <a:ext uri="{FF2B5EF4-FFF2-40B4-BE49-F238E27FC236}">
                  <a16:creationId xmlns:a16="http://schemas.microsoft.com/office/drawing/2014/main" id="{00000000-0008-0000-0100-000009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19050</xdr:colOff>
          <xdr:row>6</xdr:row>
          <xdr:rowOff>19050</xdr:rowOff>
        </xdr:from>
        <xdr:to>
          <xdr:col>59</xdr:col>
          <xdr:colOff>0</xdr:colOff>
          <xdr:row>8</xdr:row>
          <xdr:rowOff>0</xdr:rowOff>
        </xdr:to>
        <xdr:sp macro="" textlink="">
          <xdr:nvSpPr>
            <xdr:cNvPr id="150538" name="Button 10" hidden="1">
              <a:extLst>
                <a:ext uri="{63B3BB69-23CF-44E3-9099-C40C66FF867C}">
                  <a14:compatExt spid="_x0000_s150538"/>
                </a:ext>
                <a:ext uri="{FF2B5EF4-FFF2-40B4-BE49-F238E27FC236}">
                  <a16:creationId xmlns:a16="http://schemas.microsoft.com/office/drawing/2014/main" id="{00000000-0008-0000-0100-00000A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50539" name="Button 11" hidden="1">
              <a:extLst>
                <a:ext uri="{63B3BB69-23CF-44E3-9099-C40C66FF867C}">
                  <a14:compatExt spid="_x0000_s150539"/>
                </a:ext>
                <a:ext uri="{FF2B5EF4-FFF2-40B4-BE49-F238E27FC236}">
                  <a16:creationId xmlns:a16="http://schemas.microsoft.com/office/drawing/2014/main" id="{00000000-0008-0000-0100-00000B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1504950</xdr:colOff>
          <xdr:row>7</xdr:row>
          <xdr:rowOff>184150</xdr:rowOff>
        </xdr:to>
        <xdr:sp macro="" textlink="">
          <xdr:nvSpPr>
            <xdr:cNvPr id="150540" name="Button 12" hidden="1">
              <a:extLst>
                <a:ext uri="{63B3BB69-23CF-44E3-9099-C40C66FF867C}">
                  <a14:compatExt spid="_x0000_s150540"/>
                </a:ext>
                <a:ext uri="{FF2B5EF4-FFF2-40B4-BE49-F238E27FC236}">
                  <a16:creationId xmlns:a16="http://schemas.microsoft.com/office/drawing/2014/main" id="{00000000-0008-0000-0100-00000C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7</xdr:row>
          <xdr:rowOff>12700</xdr:rowOff>
        </xdr:from>
        <xdr:to>
          <xdr:col>30</xdr:col>
          <xdr:colOff>12700</xdr:colOff>
          <xdr:row>7</xdr:row>
          <xdr:rowOff>184150</xdr:rowOff>
        </xdr:to>
        <xdr:sp macro="" textlink="">
          <xdr:nvSpPr>
            <xdr:cNvPr id="150541" name="Button 13" hidden="1">
              <a:extLst>
                <a:ext uri="{63B3BB69-23CF-44E3-9099-C40C66FF867C}">
                  <a14:compatExt spid="_x0000_s150541"/>
                </a:ext>
                <a:ext uri="{FF2B5EF4-FFF2-40B4-BE49-F238E27FC236}">
                  <a16:creationId xmlns:a16="http://schemas.microsoft.com/office/drawing/2014/main" id="{00000000-0008-0000-0100-00000D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7</xdr:row>
          <xdr:rowOff>12700</xdr:rowOff>
        </xdr:from>
        <xdr:to>
          <xdr:col>32</xdr:col>
          <xdr:colOff>0</xdr:colOff>
          <xdr:row>7</xdr:row>
          <xdr:rowOff>184150</xdr:rowOff>
        </xdr:to>
        <xdr:sp macro="" textlink="">
          <xdr:nvSpPr>
            <xdr:cNvPr id="150542" name="Button 14" hidden="1">
              <a:extLst>
                <a:ext uri="{63B3BB69-23CF-44E3-9099-C40C66FF867C}">
                  <a14:compatExt spid="_x0000_s150542"/>
                </a:ext>
                <a:ext uri="{FF2B5EF4-FFF2-40B4-BE49-F238E27FC236}">
                  <a16:creationId xmlns:a16="http://schemas.microsoft.com/office/drawing/2014/main" id="{00000000-0008-0000-0100-00000E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7</xdr:row>
          <xdr:rowOff>12700</xdr:rowOff>
        </xdr:from>
        <xdr:to>
          <xdr:col>38</xdr:col>
          <xdr:colOff>12700</xdr:colOff>
          <xdr:row>7</xdr:row>
          <xdr:rowOff>184150</xdr:rowOff>
        </xdr:to>
        <xdr:sp macro="" textlink="">
          <xdr:nvSpPr>
            <xdr:cNvPr id="150560" name="Button 32" hidden="1">
              <a:extLst>
                <a:ext uri="{63B3BB69-23CF-44E3-9099-C40C66FF867C}">
                  <a14:compatExt spid="_x0000_s150560"/>
                </a:ext>
                <a:ext uri="{FF2B5EF4-FFF2-40B4-BE49-F238E27FC236}">
                  <a16:creationId xmlns:a16="http://schemas.microsoft.com/office/drawing/2014/main" id="{00000000-0008-0000-0100-000020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0</xdr:colOff>
          <xdr:row>7</xdr:row>
          <xdr:rowOff>19050</xdr:rowOff>
        </xdr:from>
        <xdr:to>
          <xdr:col>47</xdr:col>
          <xdr:colOff>190500</xdr:colOff>
          <xdr:row>8</xdr:row>
          <xdr:rowOff>0</xdr:rowOff>
        </xdr:to>
        <xdr:sp macro="" textlink="">
          <xdr:nvSpPr>
            <xdr:cNvPr id="150562" name="Button 34" hidden="1">
              <a:extLst>
                <a:ext uri="{63B3BB69-23CF-44E3-9099-C40C66FF867C}">
                  <a14:compatExt spid="_x0000_s150562"/>
                </a:ext>
                <a:ext uri="{FF2B5EF4-FFF2-40B4-BE49-F238E27FC236}">
                  <a16:creationId xmlns:a16="http://schemas.microsoft.com/office/drawing/2014/main" id="{00000000-0008-0000-0100-000022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0</xdr:colOff>
          <xdr:row>6</xdr:row>
          <xdr:rowOff>152400</xdr:rowOff>
        </xdr:from>
        <xdr:to>
          <xdr:col>46</xdr:col>
          <xdr:colOff>38100</xdr:colOff>
          <xdr:row>7</xdr:row>
          <xdr:rowOff>165100</xdr:rowOff>
        </xdr:to>
        <xdr:sp macro="" textlink="">
          <xdr:nvSpPr>
            <xdr:cNvPr id="150563" name="Button 35" hidden="1">
              <a:extLst>
                <a:ext uri="{63B3BB69-23CF-44E3-9099-C40C66FF867C}">
                  <a14:compatExt spid="_x0000_s150563"/>
                </a:ext>
                <a:ext uri="{FF2B5EF4-FFF2-40B4-BE49-F238E27FC236}">
                  <a16:creationId xmlns:a16="http://schemas.microsoft.com/office/drawing/2014/main" id="{00000000-0008-0000-0100-000023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0</xdr:colOff>
          <xdr:row>7</xdr:row>
          <xdr:rowOff>12700</xdr:rowOff>
        </xdr:from>
        <xdr:to>
          <xdr:col>54</xdr:col>
          <xdr:colOff>12700</xdr:colOff>
          <xdr:row>7</xdr:row>
          <xdr:rowOff>184150</xdr:rowOff>
        </xdr:to>
        <xdr:sp macro="" textlink="">
          <xdr:nvSpPr>
            <xdr:cNvPr id="150564" name="Button 36" hidden="1">
              <a:extLst>
                <a:ext uri="{63B3BB69-23CF-44E3-9099-C40C66FF867C}">
                  <a14:compatExt spid="_x0000_s150564"/>
                </a:ext>
                <a:ext uri="{FF2B5EF4-FFF2-40B4-BE49-F238E27FC236}">
                  <a16:creationId xmlns:a16="http://schemas.microsoft.com/office/drawing/2014/main" id="{00000000-0008-0000-0100-000024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31750</xdr:colOff>
          <xdr:row>7</xdr:row>
          <xdr:rowOff>0</xdr:rowOff>
        </xdr:from>
        <xdr:to>
          <xdr:col>55</xdr:col>
          <xdr:colOff>190500</xdr:colOff>
          <xdr:row>7</xdr:row>
          <xdr:rowOff>304800</xdr:rowOff>
        </xdr:to>
        <xdr:sp macro="" textlink="">
          <xdr:nvSpPr>
            <xdr:cNvPr id="150565" name="Button 37" hidden="1">
              <a:extLst>
                <a:ext uri="{63B3BB69-23CF-44E3-9099-C40C66FF867C}">
                  <a14:compatExt spid="_x0000_s150565"/>
                </a:ext>
                <a:ext uri="{FF2B5EF4-FFF2-40B4-BE49-F238E27FC236}">
                  <a16:creationId xmlns:a16="http://schemas.microsoft.com/office/drawing/2014/main" id="{00000000-0008-0000-0100-000025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7</xdr:row>
          <xdr:rowOff>19050</xdr:rowOff>
        </xdr:from>
        <xdr:to>
          <xdr:col>39</xdr:col>
          <xdr:colOff>171450</xdr:colOff>
          <xdr:row>8</xdr:row>
          <xdr:rowOff>0</xdr:rowOff>
        </xdr:to>
        <xdr:sp macro="" textlink="">
          <xdr:nvSpPr>
            <xdr:cNvPr id="150567" name="Button 39" hidden="1">
              <a:extLst>
                <a:ext uri="{63B3BB69-23CF-44E3-9099-C40C66FF867C}">
                  <a14:compatExt spid="_x0000_s150567"/>
                </a:ext>
                <a:ext uri="{FF2B5EF4-FFF2-40B4-BE49-F238E27FC236}">
                  <a16:creationId xmlns:a16="http://schemas.microsoft.com/office/drawing/2014/main" id="{00000000-0008-0000-0100-000027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31750</xdr:colOff>
          <xdr:row>7</xdr:row>
          <xdr:rowOff>0</xdr:rowOff>
        </xdr:from>
        <xdr:to>
          <xdr:col>21</xdr:col>
          <xdr:colOff>0</xdr:colOff>
          <xdr:row>7</xdr:row>
          <xdr:rowOff>184150</xdr:rowOff>
        </xdr:to>
        <xdr:sp macro="" textlink="">
          <xdr:nvSpPr>
            <xdr:cNvPr id="150568" name="Button 40" hidden="1">
              <a:extLst>
                <a:ext uri="{63B3BB69-23CF-44E3-9099-C40C66FF867C}">
                  <a14:compatExt spid="_x0000_s150568"/>
                </a:ext>
                <a:ext uri="{FF2B5EF4-FFF2-40B4-BE49-F238E27FC236}">
                  <a16:creationId xmlns:a16="http://schemas.microsoft.com/office/drawing/2014/main" id="{00000000-0008-0000-0100-000028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7</xdr:row>
          <xdr:rowOff>12700</xdr:rowOff>
        </xdr:from>
        <xdr:to>
          <xdr:col>23</xdr:col>
          <xdr:colOff>0</xdr:colOff>
          <xdr:row>8</xdr:row>
          <xdr:rowOff>0</xdr:rowOff>
        </xdr:to>
        <xdr:sp macro="" textlink="">
          <xdr:nvSpPr>
            <xdr:cNvPr id="150569" name="Button 41" hidden="1">
              <a:extLst>
                <a:ext uri="{63B3BB69-23CF-44E3-9099-C40C66FF867C}">
                  <a14:compatExt spid="_x0000_s150569"/>
                </a:ext>
                <a:ext uri="{FF2B5EF4-FFF2-40B4-BE49-F238E27FC236}">
                  <a16:creationId xmlns:a16="http://schemas.microsoft.com/office/drawing/2014/main" id="{00000000-0008-0000-0100-000029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31750</xdr:colOff>
          <xdr:row>7</xdr:row>
          <xdr:rowOff>0</xdr:rowOff>
        </xdr:from>
        <xdr:to>
          <xdr:col>21</xdr:col>
          <xdr:colOff>0</xdr:colOff>
          <xdr:row>7</xdr:row>
          <xdr:rowOff>184150</xdr:rowOff>
        </xdr:to>
        <xdr:sp macro="" textlink="">
          <xdr:nvSpPr>
            <xdr:cNvPr id="150570" name="Button 42" hidden="1">
              <a:extLst>
                <a:ext uri="{63B3BB69-23CF-44E3-9099-C40C66FF867C}">
                  <a14:compatExt spid="_x0000_s150570"/>
                </a:ext>
                <a:ext uri="{FF2B5EF4-FFF2-40B4-BE49-F238E27FC236}">
                  <a16:creationId xmlns:a16="http://schemas.microsoft.com/office/drawing/2014/main" id="{00000000-0008-0000-0100-00002A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31750</xdr:colOff>
          <xdr:row>7</xdr:row>
          <xdr:rowOff>0</xdr:rowOff>
        </xdr:from>
        <xdr:to>
          <xdr:col>21</xdr:col>
          <xdr:colOff>0</xdr:colOff>
          <xdr:row>7</xdr:row>
          <xdr:rowOff>184150</xdr:rowOff>
        </xdr:to>
        <xdr:sp macro="" textlink="">
          <xdr:nvSpPr>
            <xdr:cNvPr id="150571" name="Button 43" hidden="1">
              <a:extLst>
                <a:ext uri="{63B3BB69-23CF-44E3-9099-C40C66FF867C}">
                  <a14:compatExt spid="_x0000_s150571"/>
                </a:ext>
                <a:ext uri="{FF2B5EF4-FFF2-40B4-BE49-F238E27FC236}">
                  <a16:creationId xmlns:a16="http://schemas.microsoft.com/office/drawing/2014/main" id="{00000000-0008-0000-0100-00002B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31750</xdr:colOff>
          <xdr:row>7</xdr:row>
          <xdr:rowOff>0</xdr:rowOff>
        </xdr:from>
        <xdr:to>
          <xdr:col>21</xdr:col>
          <xdr:colOff>0</xdr:colOff>
          <xdr:row>7</xdr:row>
          <xdr:rowOff>184150</xdr:rowOff>
        </xdr:to>
        <xdr:sp macro="" textlink="">
          <xdr:nvSpPr>
            <xdr:cNvPr id="150572" name="Button 44" hidden="1">
              <a:extLst>
                <a:ext uri="{63B3BB69-23CF-44E3-9099-C40C66FF867C}">
                  <a14:compatExt spid="_x0000_s150572"/>
                </a:ext>
                <a:ext uri="{FF2B5EF4-FFF2-40B4-BE49-F238E27FC236}">
                  <a16:creationId xmlns:a16="http://schemas.microsoft.com/office/drawing/2014/main" id="{00000000-0008-0000-0100-00002C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7</xdr:row>
          <xdr:rowOff>0</xdr:rowOff>
        </xdr:from>
        <xdr:to>
          <xdr:col>30</xdr:col>
          <xdr:colOff>0</xdr:colOff>
          <xdr:row>7</xdr:row>
          <xdr:rowOff>171450</xdr:rowOff>
        </xdr:to>
        <xdr:sp macro="" textlink="">
          <xdr:nvSpPr>
            <xdr:cNvPr id="150573" name="Button 45" hidden="1">
              <a:extLst>
                <a:ext uri="{63B3BB69-23CF-44E3-9099-C40C66FF867C}">
                  <a14:compatExt spid="_x0000_s150573"/>
                </a:ext>
                <a:ext uri="{FF2B5EF4-FFF2-40B4-BE49-F238E27FC236}">
                  <a16:creationId xmlns:a16="http://schemas.microsoft.com/office/drawing/2014/main" id="{00000000-0008-0000-0100-00002D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31750</xdr:colOff>
          <xdr:row>7</xdr:row>
          <xdr:rowOff>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50574" name="Button 46" hidden="1">
              <a:extLst>
                <a:ext uri="{63B3BB69-23CF-44E3-9099-C40C66FF867C}">
                  <a14:compatExt spid="_x0000_s150574"/>
                </a:ext>
                <a:ext uri="{FF2B5EF4-FFF2-40B4-BE49-F238E27FC236}">
                  <a16:creationId xmlns:a16="http://schemas.microsoft.com/office/drawing/2014/main" id="{00000000-0008-0000-0100-00002E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31750</xdr:colOff>
          <xdr:row>7</xdr:row>
          <xdr:rowOff>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50575" name="Button 47" hidden="1">
              <a:extLst>
                <a:ext uri="{63B3BB69-23CF-44E3-9099-C40C66FF867C}">
                  <a14:compatExt spid="_x0000_s150575"/>
                </a:ext>
                <a:ext uri="{FF2B5EF4-FFF2-40B4-BE49-F238E27FC236}">
                  <a16:creationId xmlns:a16="http://schemas.microsoft.com/office/drawing/2014/main" id="{00000000-0008-0000-0100-00002F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31750</xdr:colOff>
          <xdr:row>7</xdr:row>
          <xdr:rowOff>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50576" name="Button 48" hidden="1">
              <a:extLst>
                <a:ext uri="{63B3BB69-23CF-44E3-9099-C40C66FF867C}">
                  <a14:compatExt spid="_x0000_s150576"/>
                </a:ext>
                <a:ext uri="{FF2B5EF4-FFF2-40B4-BE49-F238E27FC236}">
                  <a16:creationId xmlns:a16="http://schemas.microsoft.com/office/drawing/2014/main" id="{00000000-0008-0000-0100-000030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31750</xdr:colOff>
          <xdr:row>7</xdr:row>
          <xdr:rowOff>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50577" name="Button 49" hidden="1">
              <a:extLst>
                <a:ext uri="{63B3BB69-23CF-44E3-9099-C40C66FF867C}">
                  <a14:compatExt spid="_x0000_s150577"/>
                </a:ext>
                <a:ext uri="{FF2B5EF4-FFF2-40B4-BE49-F238E27FC236}">
                  <a16:creationId xmlns:a16="http://schemas.microsoft.com/office/drawing/2014/main" id="{00000000-0008-0000-0100-000031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165100</xdr:colOff>
          <xdr:row>13</xdr:row>
          <xdr:rowOff>38100</xdr:rowOff>
        </xdr:from>
        <xdr:to>
          <xdr:col>2</xdr:col>
          <xdr:colOff>3028950</xdr:colOff>
          <xdr:row>16</xdr:row>
          <xdr:rowOff>133350</xdr:rowOff>
        </xdr:to>
        <xdr:sp macro="" textlink="">
          <xdr:nvSpPr>
            <xdr:cNvPr id="125974" name="Button 22" hidden="1">
              <a:extLst>
                <a:ext uri="{63B3BB69-23CF-44E3-9099-C40C66FF867C}">
                  <a14:compatExt spid="_x0000_s125974"/>
                </a:ext>
                <a:ext uri="{FF2B5EF4-FFF2-40B4-BE49-F238E27FC236}">
                  <a16:creationId xmlns:a16="http://schemas.microsoft.com/office/drawing/2014/main" id="{00000000-0008-0000-0A00-000016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Tabbladen zichtbaar of verbergen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1289050</xdr:colOff>
          <xdr:row>1</xdr:row>
          <xdr:rowOff>0</xdr:rowOff>
        </xdr:from>
        <xdr:to>
          <xdr:col>7</xdr:col>
          <xdr:colOff>2012950</xdr:colOff>
          <xdr:row>2</xdr:row>
          <xdr:rowOff>317500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B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Afvaardiging opbouwen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80225" name="Button 1" hidden="1">
              <a:extLst>
                <a:ext uri="{63B3BB69-23CF-44E3-9099-C40C66FF867C}">
                  <a14:compatExt spid="_x0000_s180225"/>
                </a:ext>
                <a:ext uri="{FF2B5EF4-FFF2-40B4-BE49-F238E27FC236}">
                  <a16:creationId xmlns:a16="http://schemas.microsoft.com/office/drawing/2014/main" id="{00000000-0008-0000-0200-000001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11</xdr:col>
          <xdr:colOff>0</xdr:colOff>
          <xdr:row>7</xdr:row>
          <xdr:rowOff>184150</xdr:rowOff>
        </xdr:to>
        <xdr:sp macro="" textlink="">
          <xdr:nvSpPr>
            <xdr:cNvPr id="180226" name="Button 2" hidden="1">
              <a:extLst>
                <a:ext uri="{63B3BB69-23CF-44E3-9099-C40C66FF867C}">
                  <a14:compatExt spid="_x0000_s180226"/>
                </a:ext>
                <a:ext uri="{FF2B5EF4-FFF2-40B4-BE49-F238E27FC236}">
                  <a16:creationId xmlns:a16="http://schemas.microsoft.com/office/drawing/2014/main" id="{00000000-0008-0000-0200-000002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7</xdr:row>
          <xdr:rowOff>0</xdr:rowOff>
        </xdr:from>
        <xdr:to>
          <xdr:col>19</xdr:col>
          <xdr:colOff>0</xdr:colOff>
          <xdr:row>7</xdr:row>
          <xdr:rowOff>171450</xdr:rowOff>
        </xdr:to>
        <xdr:sp macro="" textlink="">
          <xdr:nvSpPr>
            <xdr:cNvPr id="180227" name="Button 3" hidden="1">
              <a:extLst>
                <a:ext uri="{63B3BB69-23CF-44E3-9099-C40C66FF867C}">
                  <a14:compatExt spid="_x0000_s180227"/>
                </a:ext>
                <a:ext uri="{FF2B5EF4-FFF2-40B4-BE49-F238E27FC236}">
                  <a16:creationId xmlns:a16="http://schemas.microsoft.com/office/drawing/2014/main" id="{00000000-0008-0000-0200-000003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80228" name="Button 4" hidden="1">
              <a:extLst>
                <a:ext uri="{63B3BB69-23CF-44E3-9099-C40C66FF867C}">
                  <a14:compatExt spid="_x0000_s180228"/>
                </a:ext>
                <a:ext uri="{FF2B5EF4-FFF2-40B4-BE49-F238E27FC236}">
                  <a16:creationId xmlns:a16="http://schemas.microsoft.com/office/drawing/2014/main" id="{00000000-0008-0000-0200-000004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31750</xdr:colOff>
          <xdr:row>2</xdr:row>
          <xdr:rowOff>12700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80229" name="Button 5" hidden="1">
              <a:extLst>
                <a:ext uri="{63B3BB69-23CF-44E3-9099-C40C66FF867C}">
                  <a14:compatExt spid="_x0000_s180229"/>
                </a:ext>
                <a:ext uri="{FF2B5EF4-FFF2-40B4-BE49-F238E27FC236}">
                  <a16:creationId xmlns:a16="http://schemas.microsoft.com/office/drawing/2014/main" id="{00000000-0008-0000-0200-000005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80230" name="Button 6" hidden="1">
              <a:extLst>
                <a:ext uri="{63B3BB69-23CF-44E3-9099-C40C66FF867C}">
                  <a14:compatExt spid="_x0000_s180230"/>
                </a:ext>
                <a:ext uri="{FF2B5EF4-FFF2-40B4-BE49-F238E27FC236}">
                  <a16:creationId xmlns:a16="http://schemas.microsoft.com/office/drawing/2014/main" id="{00000000-0008-0000-0200-000006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12700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80231" name="Button 7" hidden="1">
              <a:extLst>
                <a:ext uri="{63B3BB69-23CF-44E3-9099-C40C66FF867C}">
                  <a14:compatExt spid="_x0000_s180231"/>
                </a:ext>
                <a:ext uri="{FF2B5EF4-FFF2-40B4-BE49-F238E27FC236}">
                  <a16:creationId xmlns:a16="http://schemas.microsoft.com/office/drawing/2014/main" id="{00000000-0008-0000-0200-000007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80232" name="Button 8" hidden="1">
              <a:extLst>
                <a:ext uri="{63B3BB69-23CF-44E3-9099-C40C66FF867C}">
                  <a14:compatExt spid="_x0000_s180232"/>
                </a:ext>
                <a:ext uri="{FF2B5EF4-FFF2-40B4-BE49-F238E27FC236}">
                  <a16:creationId xmlns:a16="http://schemas.microsoft.com/office/drawing/2014/main" id="{00000000-0008-0000-0200-000008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80233" name="Button 9" hidden="1">
              <a:extLst>
                <a:ext uri="{63B3BB69-23CF-44E3-9099-C40C66FF867C}">
                  <a14:compatExt spid="_x0000_s180233"/>
                </a:ext>
                <a:ext uri="{FF2B5EF4-FFF2-40B4-BE49-F238E27FC236}">
                  <a16:creationId xmlns:a16="http://schemas.microsoft.com/office/drawing/2014/main" id="{00000000-0008-0000-0200-000009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19050</xdr:colOff>
          <xdr:row>6</xdr:row>
          <xdr:rowOff>19050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80234" name="Button 10" hidden="1">
              <a:extLst>
                <a:ext uri="{63B3BB69-23CF-44E3-9099-C40C66FF867C}">
                  <a14:compatExt spid="_x0000_s180234"/>
                </a:ext>
                <a:ext uri="{FF2B5EF4-FFF2-40B4-BE49-F238E27FC236}">
                  <a16:creationId xmlns:a16="http://schemas.microsoft.com/office/drawing/2014/main" id="{00000000-0008-0000-0200-00000A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80235" name="Button 11" hidden="1">
              <a:extLst>
                <a:ext uri="{63B3BB69-23CF-44E3-9099-C40C66FF867C}">
                  <a14:compatExt spid="_x0000_s180235"/>
                </a:ext>
                <a:ext uri="{FF2B5EF4-FFF2-40B4-BE49-F238E27FC236}">
                  <a16:creationId xmlns:a16="http://schemas.microsoft.com/office/drawing/2014/main" id="{00000000-0008-0000-0200-00000B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1504950</xdr:colOff>
          <xdr:row>7</xdr:row>
          <xdr:rowOff>184150</xdr:rowOff>
        </xdr:to>
        <xdr:sp macro="" textlink="">
          <xdr:nvSpPr>
            <xdr:cNvPr id="180236" name="Button 12" hidden="1">
              <a:extLst>
                <a:ext uri="{63B3BB69-23CF-44E3-9099-C40C66FF867C}">
                  <a14:compatExt spid="_x0000_s180236"/>
                </a:ext>
                <a:ext uri="{FF2B5EF4-FFF2-40B4-BE49-F238E27FC236}">
                  <a16:creationId xmlns:a16="http://schemas.microsoft.com/office/drawing/2014/main" id="{00000000-0008-0000-0200-00000C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12700</xdr:colOff>
          <xdr:row>6</xdr:row>
          <xdr:rowOff>152400</xdr:rowOff>
        </xdr:from>
        <xdr:to>
          <xdr:col>27</xdr:col>
          <xdr:colOff>0</xdr:colOff>
          <xdr:row>7</xdr:row>
          <xdr:rowOff>165100</xdr:rowOff>
        </xdr:to>
        <xdr:sp macro="" textlink="">
          <xdr:nvSpPr>
            <xdr:cNvPr id="180237" name="Button 13" hidden="1">
              <a:extLst>
                <a:ext uri="{63B3BB69-23CF-44E3-9099-C40C66FF867C}">
                  <a14:compatExt spid="_x0000_s180237"/>
                </a:ext>
                <a:ext uri="{FF2B5EF4-FFF2-40B4-BE49-F238E27FC236}">
                  <a16:creationId xmlns:a16="http://schemas.microsoft.com/office/drawing/2014/main" id="{00000000-0008-0000-0200-00000D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</xdr:row>
          <xdr:rowOff>152400</xdr:rowOff>
        </xdr:from>
        <xdr:to>
          <xdr:col>38</xdr:col>
          <xdr:colOff>0</xdr:colOff>
          <xdr:row>7</xdr:row>
          <xdr:rowOff>165100</xdr:rowOff>
        </xdr:to>
        <xdr:sp macro="" textlink="">
          <xdr:nvSpPr>
            <xdr:cNvPr id="180238" name="Button 14" hidden="1">
              <a:extLst>
                <a:ext uri="{63B3BB69-23CF-44E3-9099-C40C66FF867C}">
                  <a14:compatExt spid="_x0000_s180238"/>
                </a:ext>
                <a:ext uri="{FF2B5EF4-FFF2-40B4-BE49-F238E27FC236}">
                  <a16:creationId xmlns:a16="http://schemas.microsoft.com/office/drawing/2014/main" id="{00000000-0008-0000-0200-00000E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19050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80239" name="Button 15" hidden="1">
              <a:extLst>
                <a:ext uri="{63B3BB69-23CF-44E3-9099-C40C66FF867C}">
                  <a14:compatExt spid="_x0000_s180239"/>
                </a:ext>
                <a:ext uri="{FF2B5EF4-FFF2-40B4-BE49-F238E27FC236}">
                  <a16:creationId xmlns:a16="http://schemas.microsoft.com/office/drawing/2014/main" id="{00000000-0008-0000-0200-00000F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80240" name="Button 16" hidden="1">
              <a:extLst>
                <a:ext uri="{63B3BB69-23CF-44E3-9099-C40C66FF867C}">
                  <a14:compatExt spid="_x0000_s180240"/>
                </a:ext>
                <a:ext uri="{FF2B5EF4-FFF2-40B4-BE49-F238E27FC236}">
                  <a16:creationId xmlns:a16="http://schemas.microsoft.com/office/drawing/2014/main" id="{00000000-0008-0000-0200-000010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19050</xdr:colOff>
          <xdr:row>7</xdr:row>
          <xdr:rowOff>12700</xdr:rowOff>
        </xdr:from>
        <xdr:to>
          <xdr:col>38</xdr:col>
          <xdr:colOff>0</xdr:colOff>
          <xdr:row>8</xdr:row>
          <xdr:rowOff>0</xdr:rowOff>
        </xdr:to>
        <xdr:sp macro="" textlink="">
          <xdr:nvSpPr>
            <xdr:cNvPr id="180241" name="Button 17" hidden="1">
              <a:extLst>
                <a:ext uri="{63B3BB69-23CF-44E3-9099-C40C66FF867C}">
                  <a14:compatExt spid="_x0000_s180241"/>
                </a:ext>
                <a:ext uri="{FF2B5EF4-FFF2-40B4-BE49-F238E27FC236}">
                  <a16:creationId xmlns:a16="http://schemas.microsoft.com/office/drawing/2014/main" id="{00000000-0008-0000-0200-000011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</xdr:row>
          <xdr:rowOff>19050</xdr:rowOff>
        </xdr:from>
        <xdr:to>
          <xdr:col>38</xdr:col>
          <xdr:colOff>0</xdr:colOff>
          <xdr:row>7</xdr:row>
          <xdr:rowOff>190500</xdr:rowOff>
        </xdr:to>
        <xdr:sp macro="" textlink="">
          <xdr:nvSpPr>
            <xdr:cNvPr id="180242" name="Button 18" hidden="1">
              <a:extLst>
                <a:ext uri="{63B3BB69-23CF-44E3-9099-C40C66FF867C}">
                  <a14:compatExt spid="_x0000_s180242"/>
                </a:ext>
                <a:ext uri="{FF2B5EF4-FFF2-40B4-BE49-F238E27FC236}">
                  <a16:creationId xmlns:a16="http://schemas.microsoft.com/office/drawing/2014/main" id="{00000000-0008-0000-0200-000012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19050</xdr:rowOff>
        </xdr:from>
        <xdr:to>
          <xdr:col>46</xdr:col>
          <xdr:colOff>0</xdr:colOff>
          <xdr:row>7</xdr:row>
          <xdr:rowOff>190500</xdr:rowOff>
        </xdr:to>
        <xdr:sp macro="" textlink="">
          <xdr:nvSpPr>
            <xdr:cNvPr id="180243" name="Button 19" hidden="1">
              <a:extLst>
                <a:ext uri="{63B3BB69-23CF-44E3-9099-C40C66FF867C}">
                  <a14:compatExt spid="_x0000_s180243"/>
                </a:ext>
                <a:ext uri="{FF2B5EF4-FFF2-40B4-BE49-F238E27FC236}">
                  <a16:creationId xmlns:a16="http://schemas.microsoft.com/office/drawing/2014/main" id="{00000000-0008-0000-0200-000013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80244" name="Button 20" hidden="1">
              <a:extLst>
                <a:ext uri="{63B3BB69-23CF-44E3-9099-C40C66FF867C}">
                  <a14:compatExt spid="_x0000_s180244"/>
                </a:ext>
                <a:ext uri="{FF2B5EF4-FFF2-40B4-BE49-F238E27FC236}">
                  <a16:creationId xmlns:a16="http://schemas.microsoft.com/office/drawing/2014/main" id="{00000000-0008-0000-0200-000014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79201" name="Button 1" hidden="1">
              <a:extLst>
                <a:ext uri="{63B3BB69-23CF-44E3-9099-C40C66FF867C}">
                  <a14:compatExt spid="_x0000_s179201"/>
                </a:ext>
                <a:ext uri="{FF2B5EF4-FFF2-40B4-BE49-F238E27FC236}">
                  <a16:creationId xmlns:a16="http://schemas.microsoft.com/office/drawing/2014/main" id="{00000000-0008-0000-0300-000001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11</xdr:col>
          <xdr:colOff>0</xdr:colOff>
          <xdr:row>7</xdr:row>
          <xdr:rowOff>184150</xdr:rowOff>
        </xdr:to>
        <xdr:sp macro="" textlink="">
          <xdr:nvSpPr>
            <xdr:cNvPr id="179202" name="Button 2" hidden="1">
              <a:extLst>
                <a:ext uri="{63B3BB69-23CF-44E3-9099-C40C66FF867C}">
                  <a14:compatExt spid="_x0000_s179202"/>
                </a:ext>
                <a:ext uri="{FF2B5EF4-FFF2-40B4-BE49-F238E27FC236}">
                  <a16:creationId xmlns:a16="http://schemas.microsoft.com/office/drawing/2014/main" id="{00000000-0008-0000-0300-000002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7</xdr:row>
          <xdr:rowOff>0</xdr:rowOff>
        </xdr:from>
        <xdr:to>
          <xdr:col>19</xdr:col>
          <xdr:colOff>0</xdr:colOff>
          <xdr:row>7</xdr:row>
          <xdr:rowOff>171450</xdr:rowOff>
        </xdr:to>
        <xdr:sp macro="" textlink="">
          <xdr:nvSpPr>
            <xdr:cNvPr id="179203" name="Button 3" hidden="1">
              <a:extLst>
                <a:ext uri="{63B3BB69-23CF-44E3-9099-C40C66FF867C}">
                  <a14:compatExt spid="_x0000_s179203"/>
                </a:ext>
                <a:ext uri="{FF2B5EF4-FFF2-40B4-BE49-F238E27FC236}">
                  <a16:creationId xmlns:a16="http://schemas.microsoft.com/office/drawing/2014/main" id="{00000000-0008-0000-0300-000003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79204" name="Button 4" hidden="1">
              <a:extLst>
                <a:ext uri="{63B3BB69-23CF-44E3-9099-C40C66FF867C}">
                  <a14:compatExt spid="_x0000_s179204"/>
                </a:ext>
                <a:ext uri="{FF2B5EF4-FFF2-40B4-BE49-F238E27FC236}">
                  <a16:creationId xmlns:a16="http://schemas.microsoft.com/office/drawing/2014/main" id="{00000000-0008-0000-0300-000004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31750</xdr:colOff>
          <xdr:row>2</xdr:row>
          <xdr:rowOff>12700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79205" name="Button 5" hidden="1">
              <a:extLst>
                <a:ext uri="{63B3BB69-23CF-44E3-9099-C40C66FF867C}">
                  <a14:compatExt spid="_x0000_s179205"/>
                </a:ext>
                <a:ext uri="{FF2B5EF4-FFF2-40B4-BE49-F238E27FC236}">
                  <a16:creationId xmlns:a16="http://schemas.microsoft.com/office/drawing/2014/main" id="{00000000-0008-0000-0300-000005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79206" name="Button 6" hidden="1">
              <a:extLst>
                <a:ext uri="{63B3BB69-23CF-44E3-9099-C40C66FF867C}">
                  <a14:compatExt spid="_x0000_s179206"/>
                </a:ext>
                <a:ext uri="{FF2B5EF4-FFF2-40B4-BE49-F238E27FC236}">
                  <a16:creationId xmlns:a16="http://schemas.microsoft.com/office/drawing/2014/main" id="{00000000-0008-0000-0300-000006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12700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79207" name="Button 7" hidden="1">
              <a:extLst>
                <a:ext uri="{63B3BB69-23CF-44E3-9099-C40C66FF867C}">
                  <a14:compatExt spid="_x0000_s179207"/>
                </a:ext>
                <a:ext uri="{FF2B5EF4-FFF2-40B4-BE49-F238E27FC236}">
                  <a16:creationId xmlns:a16="http://schemas.microsoft.com/office/drawing/2014/main" id="{00000000-0008-0000-0300-000007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79208" name="Button 8" hidden="1">
              <a:extLst>
                <a:ext uri="{63B3BB69-23CF-44E3-9099-C40C66FF867C}">
                  <a14:compatExt spid="_x0000_s179208"/>
                </a:ext>
                <a:ext uri="{FF2B5EF4-FFF2-40B4-BE49-F238E27FC236}">
                  <a16:creationId xmlns:a16="http://schemas.microsoft.com/office/drawing/2014/main" id="{00000000-0008-0000-0300-000008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79209" name="Button 9" hidden="1">
              <a:extLst>
                <a:ext uri="{63B3BB69-23CF-44E3-9099-C40C66FF867C}">
                  <a14:compatExt spid="_x0000_s179209"/>
                </a:ext>
                <a:ext uri="{FF2B5EF4-FFF2-40B4-BE49-F238E27FC236}">
                  <a16:creationId xmlns:a16="http://schemas.microsoft.com/office/drawing/2014/main" id="{00000000-0008-0000-0300-000009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19050</xdr:colOff>
          <xdr:row>6</xdr:row>
          <xdr:rowOff>19050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79210" name="Button 10" hidden="1">
              <a:extLst>
                <a:ext uri="{63B3BB69-23CF-44E3-9099-C40C66FF867C}">
                  <a14:compatExt spid="_x0000_s179210"/>
                </a:ext>
                <a:ext uri="{FF2B5EF4-FFF2-40B4-BE49-F238E27FC236}">
                  <a16:creationId xmlns:a16="http://schemas.microsoft.com/office/drawing/2014/main" id="{00000000-0008-0000-0300-00000A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79211" name="Button 11" hidden="1">
              <a:extLst>
                <a:ext uri="{63B3BB69-23CF-44E3-9099-C40C66FF867C}">
                  <a14:compatExt spid="_x0000_s179211"/>
                </a:ext>
                <a:ext uri="{FF2B5EF4-FFF2-40B4-BE49-F238E27FC236}">
                  <a16:creationId xmlns:a16="http://schemas.microsoft.com/office/drawing/2014/main" id="{00000000-0008-0000-0300-00000B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1504950</xdr:colOff>
          <xdr:row>7</xdr:row>
          <xdr:rowOff>184150</xdr:rowOff>
        </xdr:to>
        <xdr:sp macro="" textlink="">
          <xdr:nvSpPr>
            <xdr:cNvPr id="179212" name="Button 12" hidden="1">
              <a:extLst>
                <a:ext uri="{63B3BB69-23CF-44E3-9099-C40C66FF867C}">
                  <a14:compatExt spid="_x0000_s179212"/>
                </a:ext>
                <a:ext uri="{FF2B5EF4-FFF2-40B4-BE49-F238E27FC236}">
                  <a16:creationId xmlns:a16="http://schemas.microsoft.com/office/drawing/2014/main" id="{00000000-0008-0000-0300-00000C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12700</xdr:colOff>
          <xdr:row>6</xdr:row>
          <xdr:rowOff>152400</xdr:rowOff>
        </xdr:from>
        <xdr:to>
          <xdr:col>27</xdr:col>
          <xdr:colOff>0</xdr:colOff>
          <xdr:row>7</xdr:row>
          <xdr:rowOff>165100</xdr:rowOff>
        </xdr:to>
        <xdr:sp macro="" textlink="">
          <xdr:nvSpPr>
            <xdr:cNvPr id="179213" name="Button 13" hidden="1">
              <a:extLst>
                <a:ext uri="{63B3BB69-23CF-44E3-9099-C40C66FF867C}">
                  <a14:compatExt spid="_x0000_s179213"/>
                </a:ext>
                <a:ext uri="{FF2B5EF4-FFF2-40B4-BE49-F238E27FC236}">
                  <a16:creationId xmlns:a16="http://schemas.microsoft.com/office/drawing/2014/main" id="{00000000-0008-0000-0300-00000D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</xdr:row>
          <xdr:rowOff>152400</xdr:rowOff>
        </xdr:from>
        <xdr:to>
          <xdr:col>38</xdr:col>
          <xdr:colOff>0</xdr:colOff>
          <xdr:row>7</xdr:row>
          <xdr:rowOff>165100</xdr:rowOff>
        </xdr:to>
        <xdr:sp macro="" textlink="">
          <xdr:nvSpPr>
            <xdr:cNvPr id="179214" name="Button 14" hidden="1">
              <a:extLst>
                <a:ext uri="{63B3BB69-23CF-44E3-9099-C40C66FF867C}">
                  <a14:compatExt spid="_x0000_s179214"/>
                </a:ext>
                <a:ext uri="{FF2B5EF4-FFF2-40B4-BE49-F238E27FC236}">
                  <a16:creationId xmlns:a16="http://schemas.microsoft.com/office/drawing/2014/main" id="{00000000-0008-0000-0300-00000E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19050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79215" name="Button 15" hidden="1">
              <a:extLst>
                <a:ext uri="{63B3BB69-23CF-44E3-9099-C40C66FF867C}">
                  <a14:compatExt spid="_x0000_s179215"/>
                </a:ext>
                <a:ext uri="{FF2B5EF4-FFF2-40B4-BE49-F238E27FC236}">
                  <a16:creationId xmlns:a16="http://schemas.microsoft.com/office/drawing/2014/main" id="{00000000-0008-0000-0300-00000F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79216" name="Button 16" hidden="1">
              <a:extLst>
                <a:ext uri="{63B3BB69-23CF-44E3-9099-C40C66FF867C}">
                  <a14:compatExt spid="_x0000_s179216"/>
                </a:ext>
                <a:ext uri="{FF2B5EF4-FFF2-40B4-BE49-F238E27FC236}">
                  <a16:creationId xmlns:a16="http://schemas.microsoft.com/office/drawing/2014/main" id="{00000000-0008-0000-0300-000010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19050</xdr:colOff>
          <xdr:row>7</xdr:row>
          <xdr:rowOff>12700</xdr:rowOff>
        </xdr:from>
        <xdr:to>
          <xdr:col>38</xdr:col>
          <xdr:colOff>0</xdr:colOff>
          <xdr:row>8</xdr:row>
          <xdr:rowOff>0</xdr:rowOff>
        </xdr:to>
        <xdr:sp macro="" textlink="">
          <xdr:nvSpPr>
            <xdr:cNvPr id="179217" name="Button 17" hidden="1">
              <a:extLst>
                <a:ext uri="{63B3BB69-23CF-44E3-9099-C40C66FF867C}">
                  <a14:compatExt spid="_x0000_s179217"/>
                </a:ext>
                <a:ext uri="{FF2B5EF4-FFF2-40B4-BE49-F238E27FC236}">
                  <a16:creationId xmlns:a16="http://schemas.microsoft.com/office/drawing/2014/main" id="{00000000-0008-0000-0300-000011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</xdr:row>
          <xdr:rowOff>19050</xdr:rowOff>
        </xdr:from>
        <xdr:to>
          <xdr:col>38</xdr:col>
          <xdr:colOff>0</xdr:colOff>
          <xdr:row>7</xdr:row>
          <xdr:rowOff>190500</xdr:rowOff>
        </xdr:to>
        <xdr:sp macro="" textlink="">
          <xdr:nvSpPr>
            <xdr:cNvPr id="179218" name="Button 18" hidden="1">
              <a:extLst>
                <a:ext uri="{63B3BB69-23CF-44E3-9099-C40C66FF867C}">
                  <a14:compatExt spid="_x0000_s179218"/>
                </a:ext>
                <a:ext uri="{FF2B5EF4-FFF2-40B4-BE49-F238E27FC236}">
                  <a16:creationId xmlns:a16="http://schemas.microsoft.com/office/drawing/2014/main" id="{00000000-0008-0000-0300-000012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19050</xdr:rowOff>
        </xdr:from>
        <xdr:to>
          <xdr:col>46</xdr:col>
          <xdr:colOff>0</xdr:colOff>
          <xdr:row>7</xdr:row>
          <xdr:rowOff>190500</xdr:rowOff>
        </xdr:to>
        <xdr:sp macro="" textlink="">
          <xdr:nvSpPr>
            <xdr:cNvPr id="179219" name="Button 19" hidden="1">
              <a:extLst>
                <a:ext uri="{63B3BB69-23CF-44E3-9099-C40C66FF867C}">
                  <a14:compatExt spid="_x0000_s179219"/>
                </a:ext>
                <a:ext uri="{FF2B5EF4-FFF2-40B4-BE49-F238E27FC236}">
                  <a16:creationId xmlns:a16="http://schemas.microsoft.com/office/drawing/2014/main" id="{00000000-0008-0000-0300-000013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79220" name="Button 20" hidden="1">
              <a:extLst>
                <a:ext uri="{63B3BB69-23CF-44E3-9099-C40C66FF867C}">
                  <a14:compatExt spid="_x0000_s179220"/>
                </a:ext>
                <a:ext uri="{FF2B5EF4-FFF2-40B4-BE49-F238E27FC236}">
                  <a16:creationId xmlns:a16="http://schemas.microsoft.com/office/drawing/2014/main" id="{00000000-0008-0000-0300-000014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45409" name="Button 1" hidden="1">
              <a:extLst>
                <a:ext uri="{63B3BB69-23CF-44E3-9099-C40C66FF867C}">
                  <a14:compatExt spid="_x0000_s145409"/>
                </a:ext>
                <a:ext uri="{FF2B5EF4-FFF2-40B4-BE49-F238E27FC236}">
                  <a16:creationId xmlns:a16="http://schemas.microsoft.com/office/drawing/2014/main" id="{00000000-0008-0000-0400-000001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11</xdr:col>
          <xdr:colOff>0</xdr:colOff>
          <xdr:row>7</xdr:row>
          <xdr:rowOff>184150</xdr:rowOff>
        </xdr:to>
        <xdr:sp macro="" textlink="">
          <xdr:nvSpPr>
            <xdr:cNvPr id="145410" name="Button 2" hidden="1">
              <a:extLst>
                <a:ext uri="{63B3BB69-23CF-44E3-9099-C40C66FF867C}">
                  <a14:compatExt spid="_x0000_s145410"/>
                </a:ext>
                <a:ext uri="{FF2B5EF4-FFF2-40B4-BE49-F238E27FC236}">
                  <a16:creationId xmlns:a16="http://schemas.microsoft.com/office/drawing/2014/main" id="{00000000-0008-0000-0400-000002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7</xdr:row>
          <xdr:rowOff>0</xdr:rowOff>
        </xdr:from>
        <xdr:to>
          <xdr:col>19</xdr:col>
          <xdr:colOff>0</xdr:colOff>
          <xdr:row>7</xdr:row>
          <xdr:rowOff>171450</xdr:rowOff>
        </xdr:to>
        <xdr:sp macro="" textlink="">
          <xdr:nvSpPr>
            <xdr:cNvPr id="145411" name="Button 3" hidden="1">
              <a:extLst>
                <a:ext uri="{63B3BB69-23CF-44E3-9099-C40C66FF867C}">
                  <a14:compatExt spid="_x0000_s145411"/>
                </a:ext>
                <a:ext uri="{FF2B5EF4-FFF2-40B4-BE49-F238E27FC236}">
                  <a16:creationId xmlns:a16="http://schemas.microsoft.com/office/drawing/2014/main" id="{00000000-0008-0000-0400-000003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45412" name="Button 4" hidden="1">
              <a:extLst>
                <a:ext uri="{63B3BB69-23CF-44E3-9099-C40C66FF867C}">
                  <a14:compatExt spid="_x0000_s145412"/>
                </a:ext>
                <a:ext uri="{FF2B5EF4-FFF2-40B4-BE49-F238E27FC236}">
                  <a16:creationId xmlns:a16="http://schemas.microsoft.com/office/drawing/2014/main" id="{00000000-0008-0000-0400-000004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31750</xdr:colOff>
          <xdr:row>2</xdr:row>
          <xdr:rowOff>12700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45413" name="Button 5" hidden="1">
              <a:extLst>
                <a:ext uri="{63B3BB69-23CF-44E3-9099-C40C66FF867C}">
                  <a14:compatExt spid="_x0000_s145413"/>
                </a:ext>
                <a:ext uri="{FF2B5EF4-FFF2-40B4-BE49-F238E27FC236}">
                  <a16:creationId xmlns:a16="http://schemas.microsoft.com/office/drawing/2014/main" id="{00000000-0008-0000-0400-000005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45414" name="Button 6" hidden="1">
              <a:extLst>
                <a:ext uri="{63B3BB69-23CF-44E3-9099-C40C66FF867C}">
                  <a14:compatExt spid="_x0000_s145414"/>
                </a:ext>
                <a:ext uri="{FF2B5EF4-FFF2-40B4-BE49-F238E27FC236}">
                  <a16:creationId xmlns:a16="http://schemas.microsoft.com/office/drawing/2014/main" id="{00000000-0008-0000-0400-000006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12700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45415" name="Button 7" hidden="1">
              <a:extLst>
                <a:ext uri="{63B3BB69-23CF-44E3-9099-C40C66FF867C}">
                  <a14:compatExt spid="_x0000_s145415"/>
                </a:ext>
                <a:ext uri="{FF2B5EF4-FFF2-40B4-BE49-F238E27FC236}">
                  <a16:creationId xmlns:a16="http://schemas.microsoft.com/office/drawing/2014/main" id="{00000000-0008-0000-0400-000007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45416" name="Button 8" hidden="1">
              <a:extLst>
                <a:ext uri="{63B3BB69-23CF-44E3-9099-C40C66FF867C}">
                  <a14:compatExt spid="_x0000_s145416"/>
                </a:ext>
                <a:ext uri="{FF2B5EF4-FFF2-40B4-BE49-F238E27FC236}">
                  <a16:creationId xmlns:a16="http://schemas.microsoft.com/office/drawing/2014/main" id="{00000000-0008-0000-0400-000008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45417" name="Button 9" hidden="1">
              <a:extLst>
                <a:ext uri="{63B3BB69-23CF-44E3-9099-C40C66FF867C}">
                  <a14:compatExt spid="_x0000_s145417"/>
                </a:ext>
                <a:ext uri="{FF2B5EF4-FFF2-40B4-BE49-F238E27FC236}">
                  <a16:creationId xmlns:a16="http://schemas.microsoft.com/office/drawing/2014/main" id="{00000000-0008-0000-0400-000009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19050</xdr:colOff>
          <xdr:row>6</xdr:row>
          <xdr:rowOff>19050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45418" name="Button 10" hidden="1">
              <a:extLst>
                <a:ext uri="{63B3BB69-23CF-44E3-9099-C40C66FF867C}">
                  <a14:compatExt spid="_x0000_s145418"/>
                </a:ext>
                <a:ext uri="{FF2B5EF4-FFF2-40B4-BE49-F238E27FC236}">
                  <a16:creationId xmlns:a16="http://schemas.microsoft.com/office/drawing/2014/main" id="{00000000-0008-0000-0400-00000A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45419" name="Button 11" hidden="1">
              <a:extLst>
                <a:ext uri="{63B3BB69-23CF-44E3-9099-C40C66FF867C}">
                  <a14:compatExt spid="_x0000_s145419"/>
                </a:ext>
                <a:ext uri="{FF2B5EF4-FFF2-40B4-BE49-F238E27FC236}">
                  <a16:creationId xmlns:a16="http://schemas.microsoft.com/office/drawing/2014/main" id="{00000000-0008-0000-0400-00000B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1504950</xdr:colOff>
          <xdr:row>7</xdr:row>
          <xdr:rowOff>184150</xdr:rowOff>
        </xdr:to>
        <xdr:sp macro="" textlink="">
          <xdr:nvSpPr>
            <xdr:cNvPr id="145420" name="Button 12" hidden="1">
              <a:extLst>
                <a:ext uri="{63B3BB69-23CF-44E3-9099-C40C66FF867C}">
                  <a14:compatExt spid="_x0000_s145420"/>
                </a:ext>
                <a:ext uri="{FF2B5EF4-FFF2-40B4-BE49-F238E27FC236}">
                  <a16:creationId xmlns:a16="http://schemas.microsoft.com/office/drawing/2014/main" id="{00000000-0008-0000-0400-00000C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12700</xdr:colOff>
          <xdr:row>6</xdr:row>
          <xdr:rowOff>152400</xdr:rowOff>
        </xdr:from>
        <xdr:to>
          <xdr:col>27</xdr:col>
          <xdr:colOff>0</xdr:colOff>
          <xdr:row>7</xdr:row>
          <xdr:rowOff>165100</xdr:rowOff>
        </xdr:to>
        <xdr:sp macro="" textlink="">
          <xdr:nvSpPr>
            <xdr:cNvPr id="145421" name="Button 13" hidden="1">
              <a:extLst>
                <a:ext uri="{63B3BB69-23CF-44E3-9099-C40C66FF867C}">
                  <a14:compatExt spid="_x0000_s145421"/>
                </a:ext>
                <a:ext uri="{FF2B5EF4-FFF2-40B4-BE49-F238E27FC236}">
                  <a16:creationId xmlns:a16="http://schemas.microsoft.com/office/drawing/2014/main" id="{00000000-0008-0000-0400-00000D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</xdr:row>
          <xdr:rowOff>152400</xdr:rowOff>
        </xdr:from>
        <xdr:to>
          <xdr:col>38</xdr:col>
          <xdr:colOff>0</xdr:colOff>
          <xdr:row>7</xdr:row>
          <xdr:rowOff>165100</xdr:rowOff>
        </xdr:to>
        <xdr:sp macro="" textlink="">
          <xdr:nvSpPr>
            <xdr:cNvPr id="145485" name="Button 77" hidden="1">
              <a:extLst>
                <a:ext uri="{63B3BB69-23CF-44E3-9099-C40C66FF867C}">
                  <a14:compatExt spid="_x0000_s145485"/>
                </a:ext>
                <a:ext uri="{FF2B5EF4-FFF2-40B4-BE49-F238E27FC236}">
                  <a16:creationId xmlns:a16="http://schemas.microsoft.com/office/drawing/2014/main" id="{00000000-0008-0000-0400-00004D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19050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45486" name="Button 78" hidden="1">
              <a:extLst>
                <a:ext uri="{63B3BB69-23CF-44E3-9099-C40C66FF867C}">
                  <a14:compatExt spid="_x0000_s145486"/>
                </a:ext>
                <a:ext uri="{FF2B5EF4-FFF2-40B4-BE49-F238E27FC236}">
                  <a16:creationId xmlns:a16="http://schemas.microsoft.com/office/drawing/2014/main" id="{00000000-0008-0000-0400-00004E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45543" name="Button 135" hidden="1">
              <a:extLst>
                <a:ext uri="{63B3BB69-23CF-44E3-9099-C40C66FF867C}">
                  <a14:compatExt spid="_x0000_s145543"/>
                </a:ext>
                <a:ext uri="{FF2B5EF4-FFF2-40B4-BE49-F238E27FC236}">
                  <a16:creationId xmlns:a16="http://schemas.microsoft.com/office/drawing/2014/main" id="{00000000-0008-0000-0400-000087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19050</xdr:colOff>
          <xdr:row>7</xdr:row>
          <xdr:rowOff>12700</xdr:rowOff>
        </xdr:from>
        <xdr:to>
          <xdr:col>38</xdr:col>
          <xdr:colOff>0</xdr:colOff>
          <xdr:row>8</xdr:row>
          <xdr:rowOff>0</xdr:rowOff>
        </xdr:to>
        <xdr:sp macro="" textlink="">
          <xdr:nvSpPr>
            <xdr:cNvPr id="145544" name="Button 136" hidden="1">
              <a:extLst>
                <a:ext uri="{63B3BB69-23CF-44E3-9099-C40C66FF867C}">
                  <a14:compatExt spid="_x0000_s145544"/>
                </a:ext>
                <a:ext uri="{FF2B5EF4-FFF2-40B4-BE49-F238E27FC236}">
                  <a16:creationId xmlns:a16="http://schemas.microsoft.com/office/drawing/2014/main" id="{00000000-0008-0000-0400-000088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</xdr:row>
          <xdr:rowOff>19050</xdr:rowOff>
        </xdr:from>
        <xdr:to>
          <xdr:col>38</xdr:col>
          <xdr:colOff>0</xdr:colOff>
          <xdr:row>7</xdr:row>
          <xdr:rowOff>190500</xdr:rowOff>
        </xdr:to>
        <xdr:sp macro="" textlink="">
          <xdr:nvSpPr>
            <xdr:cNvPr id="145545" name="Button 137" hidden="1">
              <a:extLst>
                <a:ext uri="{63B3BB69-23CF-44E3-9099-C40C66FF867C}">
                  <a14:compatExt spid="_x0000_s145545"/>
                </a:ext>
                <a:ext uri="{FF2B5EF4-FFF2-40B4-BE49-F238E27FC236}">
                  <a16:creationId xmlns:a16="http://schemas.microsoft.com/office/drawing/2014/main" id="{00000000-0008-0000-0400-000089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19050</xdr:rowOff>
        </xdr:from>
        <xdr:to>
          <xdr:col>46</xdr:col>
          <xdr:colOff>0</xdr:colOff>
          <xdr:row>7</xdr:row>
          <xdr:rowOff>190500</xdr:rowOff>
        </xdr:to>
        <xdr:sp macro="" textlink="">
          <xdr:nvSpPr>
            <xdr:cNvPr id="145546" name="Button 138" hidden="1">
              <a:extLst>
                <a:ext uri="{63B3BB69-23CF-44E3-9099-C40C66FF867C}">
                  <a14:compatExt spid="_x0000_s145546"/>
                </a:ext>
                <a:ext uri="{FF2B5EF4-FFF2-40B4-BE49-F238E27FC236}">
                  <a16:creationId xmlns:a16="http://schemas.microsoft.com/office/drawing/2014/main" id="{00000000-0008-0000-0400-00008A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45547" name="Button 139" hidden="1">
              <a:extLst>
                <a:ext uri="{63B3BB69-23CF-44E3-9099-C40C66FF867C}">
                  <a14:compatExt spid="_x0000_s145547"/>
                </a:ext>
                <a:ext uri="{FF2B5EF4-FFF2-40B4-BE49-F238E27FC236}">
                  <a16:creationId xmlns:a16="http://schemas.microsoft.com/office/drawing/2014/main" id="{00000000-0008-0000-0400-00008B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63841" name="Button 1" hidden="1">
              <a:extLst>
                <a:ext uri="{63B3BB69-23CF-44E3-9099-C40C66FF867C}">
                  <a14:compatExt spid="_x0000_s163841"/>
                </a:ext>
                <a:ext uri="{FF2B5EF4-FFF2-40B4-BE49-F238E27FC236}">
                  <a16:creationId xmlns:a16="http://schemas.microsoft.com/office/drawing/2014/main" id="{00000000-0008-0000-0500-000001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11</xdr:col>
          <xdr:colOff>0</xdr:colOff>
          <xdr:row>7</xdr:row>
          <xdr:rowOff>184150</xdr:rowOff>
        </xdr:to>
        <xdr:sp macro="" textlink="">
          <xdr:nvSpPr>
            <xdr:cNvPr id="163842" name="Button 2" hidden="1">
              <a:extLst>
                <a:ext uri="{63B3BB69-23CF-44E3-9099-C40C66FF867C}">
                  <a14:compatExt spid="_x0000_s163842"/>
                </a:ext>
                <a:ext uri="{FF2B5EF4-FFF2-40B4-BE49-F238E27FC236}">
                  <a16:creationId xmlns:a16="http://schemas.microsoft.com/office/drawing/2014/main" id="{00000000-0008-0000-0500-000002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7</xdr:row>
          <xdr:rowOff>0</xdr:rowOff>
        </xdr:from>
        <xdr:to>
          <xdr:col>19</xdr:col>
          <xdr:colOff>0</xdr:colOff>
          <xdr:row>7</xdr:row>
          <xdr:rowOff>171450</xdr:rowOff>
        </xdr:to>
        <xdr:sp macro="" textlink="">
          <xdr:nvSpPr>
            <xdr:cNvPr id="163843" name="Button 3" hidden="1">
              <a:extLst>
                <a:ext uri="{63B3BB69-23CF-44E3-9099-C40C66FF867C}">
                  <a14:compatExt spid="_x0000_s163843"/>
                </a:ext>
                <a:ext uri="{FF2B5EF4-FFF2-40B4-BE49-F238E27FC236}">
                  <a16:creationId xmlns:a16="http://schemas.microsoft.com/office/drawing/2014/main" id="{00000000-0008-0000-0500-000003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63844" name="Button 4" hidden="1">
              <a:extLst>
                <a:ext uri="{63B3BB69-23CF-44E3-9099-C40C66FF867C}">
                  <a14:compatExt spid="_x0000_s163844"/>
                </a:ext>
                <a:ext uri="{FF2B5EF4-FFF2-40B4-BE49-F238E27FC236}">
                  <a16:creationId xmlns:a16="http://schemas.microsoft.com/office/drawing/2014/main" id="{00000000-0008-0000-0500-000004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31750</xdr:colOff>
          <xdr:row>2</xdr:row>
          <xdr:rowOff>12700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63845" name="Button 5" hidden="1">
              <a:extLst>
                <a:ext uri="{63B3BB69-23CF-44E3-9099-C40C66FF867C}">
                  <a14:compatExt spid="_x0000_s163845"/>
                </a:ext>
                <a:ext uri="{FF2B5EF4-FFF2-40B4-BE49-F238E27FC236}">
                  <a16:creationId xmlns:a16="http://schemas.microsoft.com/office/drawing/2014/main" id="{00000000-0008-0000-0500-000005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63846" name="Button 6" hidden="1">
              <a:extLst>
                <a:ext uri="{63B3BB69-23CF-44E3-9099-C40C66FF867C}">
                  <a14:compatExt spid="_x0000_s163846"/>
                </a:ext>
                <a:ext uri="{FF2B5EF4-FFF2-40B4-BE49-F238E27FC236}">
                  <a16:creationId xmlns:a16="http://schemas.microsoft.com/office/drawing/2014/main" id="{00000000-0008-0000-0500-000006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12700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63847" name="Button 7" hidden="1">
              <a:extLst>
                <a:ext uri="{63B3BB69-23CF-44E3-9099-C40C66FF867C}">
                  <a14:compatExt spid="_x0000_s163847"/>
                </a:ext>
                <a:ext uri="{FF2B5EF4-FFF2-40B4-BE49-F238E27FC236}">
                  <a16:creationId xmlns:a16="http://schemas.microsoft.com/office/drawing/2014/main" id="{00000000-0008-0000-0500-000007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63848" name="Button 8" hidden="1">
              <a:extLst>
                <a:ext uri="{63B3BB69-23CF-44E3-9099-C40C66FF867C}">
                  <a14:compatExt spid="_x0000_s163848"/>
                </a:ext>
                <a:ext uri="{FF2B5EF4-FFF2-40B4-BE49-F238E27FC236}">
                  <a16:creationId xmlns:a16="http://schemas.microsoft.com/office/drawing/2014/main" id="{00000000-0008-0000-0500-000008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63849" name="Button 9" hidden="1">
              <a:extLst>
                <a:ext uri="{63B3BB69-23CF-44E3-9099-C40C66FF867C}">
                  <a14:compatExt spid="_x0000_s163849"/>
                </a:ext>
                <a:ext uri="{FF2B5EF4-FFF2-40B4-BE49-F238E27FC236}">
                  <a16:creationId xmlns:a16="http://schemas.microsoft.com/office/drawing/2014/main" id="{00000000-0008-0000-0500-000009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19050</xdr:colOff>
          <xdr:row>6</xdr:row>
          <xdr:rowOff>19050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63850" name="Button 10" hidden="1">
              <a:extLst>
                <a:ext uri="{63B3BB69-23CF-44E3-9099-C40C66FF867C}">
                  <a14:compatExt spid="_x0000_s163850"/>
                </a:ext>
                <a:ext uri="{FF2B5EF4-FFF2-40B4-BE49-F238E27FC236}">
                  <a16:creationId xmlns:a16="http://schemas.microsoft.com/office/drawing/2014/main" id="{00000000-0008-0000-0500-00000A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63851" name="Button 11" hidden="1">
              <a:extLst>
                <a:ext uri="{63B3BB69-23CF-44E3-9099-C40C66FF867C}">
                  <a14:compatExt spid="_x0000_s163851"/>
                </a:ext>
                <a:ext uri="{FF2B5EF4-FFF2-40B4-BE49-F238E27FC236}">
                  <a16:creationId xmlns:a16="http://schemas.microsoft.com/office/drawing/2014/main" id="{00000000-0008-0000-0500-00000B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1504950</xdr:colOff>
          <xdr:row>7</xdr:row>
          <xdr:rowOff>184150</xdr:rowOff>
        </xdr:to>
        <xdr:sp macro="" textlink="">
          <xdr:nvSpPr>
            <xdr:cNvPr id="163852" name="Button 12" hidden="1">
              <a:extLst>
                <a:ext uri="{63B3BB69-23CF-44E3-9099-C40C66FF867C}">
                  <a14:compatExt spid="_x0000_s163852"/>
                </a:ext>
                <a:ext uri="{FF2B5EF4-FFF2-40B4-BE49-F238E27FC236}">
                  <a16:creationId xmlns:a16="http://schemas.microsoft.com/office/drawing/2014/main" id="{00000000-0008-0000-0500-00000C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12700</xdr:colOff>
          <xdr:row>6</xdr:row>
          <xdr:rowOff>152400</xdr:rowOff>
        </xdr:from>
        <xdr:to>
          <xdr:col>27</xdr:col>
          <xdr:colOff>0</xdr:colOff>
          <xdr:row>7</xdr:row>
          <xdr:rowOff>165100</xdr:rowOff>
        </xdr:to>
        <xdr:sp macro="" textlink="">
          <xdr:nvSpPr>
            <xdr:cNvPr id="163853" name="Button 13" hidden="1">
              <a:extLst>
                <a:ext uri="{63B3BB69-23CF-44E3-9099-C40C66FF867C}">
                  <a14:compatExt spid="_x0000_s163853"/>
                </a:ext>
                <a:ext uri="{FF2B5EF4-FFF2-40B4-BE49-F238E27FC236}">
                  <a16:creationId xmlns:a16="http://schemas.microsoft.com/office/drawing/2014/main" id="{00000000-0008-0000-0500-00000D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</xdr:row>
          <xdr:rowOff>152400</xdr:rowOff>
        </xdr:from>
        <xdr:to>
          <xdr:col>38</xdr:col>
          <xdr:colOff>0</xdr:colOff>
          <xdr:row>7</xdr:row>
          <xdr:rowOff>165100</xdr:rowOff>
        </xdr:to>
        <xdr:sp macro="" textlink="">
          <xdr:nvSpPr>
            <xdr:cNvPr id="163854" name="Button 14" hidden="1">
              <a:extLst>
                <a:ext uri="{63B3BB69-23CF-44E3-9099-C40C66FF867C}">
                  <a14:compatExt spid="_x0000_s163854"/>
                </a:ext>
                <a:ext uri="{FF2B5EF4-FFF2-40B4-BE49-F238E27FC236}">
                  <a16:creationId xmlns:a16="http://schemas.microsoft.com/office/drawing/2014/main" id="{00000000-0008-0000-0500-00000E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19050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63855" name="Button 15" hidden="1">
              <a:extLst>
                <a:ext uri="{63B3BB69-23CF-44E3-9099-C40C66FF867C}">
                  <a14:compatExt spid="_x0000_s163855"/>
                </a:ext>
                <a:ext uri="{FF2B5EF4-FFF2-40B4-BE49-F238E27FC236}">
                  <a16:creationId xmlns:a16="http://schemas.microsoft.com/office/drawing/2014/main" id="{00000000-0008-0000-0500-00000F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63856" name="Button 16" hidden="1">
              <a:extLst>
                <a:ext uri="{63B3BB69-23CF-44E3-9099-C40C66FF867C}">
                  <a14:compatExt spid="_x0000_s163856"/>
                </a:ext>
                <a:ext uri="{FF2B5EF4-FFF2-40B4-BE49-F238E27FC236}">
                  <a16:creationId xmlns:a16="http://schemas.microsoft.com/office/drawing/2014/main" id="{00000000-0008-0000-0500-000010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19050</xdr:colOff>
          <xdr:row>7</xdr:row>
          <xdr:rowOff>12700</xdr:rowOff>
        </xdr:from>
        <xdr:to>
          <xdr:col>38</xdr:col>
          <xdr:colOff>0</xdr:colOff>
          <xdr:row>8</xdr:row>
          <xdr:rowOff>0</xdr:rowOff>
        </xdr:to>
        <xdr:sp macro="" textlink="">
          <xdr:nvSpPr>
            <xdr:cNvPr id="163857" name="Button 17" hidden="1">
              <a:extLst>
                <a:ext uri="{63B3BB69-23CF-44E3-9099-C40C66FF867C}">
                  <a14:compatExt spid="_x0000_s163857"/>
                </a:ext>
                <a:ext uri="{FF2B5EF4-FFF2-40B4-BE49-F238E27FC236}">
                  <a16:creationId xmlns:a16="http://schemas.microsoft.com/office/drawing/2014/main" id="{00000000-0008-0000-0500-000011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</xdr:row>
          <xdr:rowOff>19050</xdr:rowOff>
        </xdr:from>
        <xdr:to>
          <xdr:col>38</xdr:col>
          <xdr:colOff>0</xdr:colOff>
          <xdr:row>7</xdr:row>
          <xdr:rowOff>190500</xdr:rowOff>
        </xdr:to>
        <xdr:sp macro="" textlink="">
          <xdr:nvSpPr>
            <xdr:cNvPr id="163858" name="Button 18" hidden="1">
              <a:extLst>
                <a:ext uri="{63B3BB69-23CF-44E3-9099-C40C66FF867C}">
                  <a14:compatExt spid="_x0000_s163858"/>
                </a:ext>
                <a:ext uri="{FF2B5EF4-FFF2-40B4-BE49-F238E27FC236}">
                  <a16:creationId xmlns:a16="http://schemas.microsoft.com/office/drawing/2014/main" id="{00000000-0008-0000-0500-000012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19050</xdr:rowOff>
        </xdr:from>
        <xdr:to>
          <xdr:col>46</xdr:col>
          <xdr:colOff>0</xdr:colOff>
          <xdr:row>7</xdr:row>
          <xdr:rowOff>190500</xdr:rowOff>
        </xdr:to>
        <xdr:sp macro="" textlink="">
          <xdr:nvSpPr>
            <xdr:cNvPr id="163859" name="Button 19" hidden="1">
              <a:extLst>
                <a:ext uri="{63B3BB69-23CF-44E3-9099-C40C66FF867C}">
                  <a14:compatExt spid="_x0000_s163859"/>
                </a:ext>
                <a:ext uri="{FF2B5EF4-FFF2-40B4-BE49-F238E27FC236}">
                  <a16:creationId xmlns:a16="http://schemas.microsoft.com/office/drawing/2014/main" id="{00000000-0008-0000-0500-000013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63860" name="Button 20" hidden="1">
              <a:extLst>
                <a:ext uri="{63B3BB69-23CF-44E3-9099-C40C66FF867C}">
                  <a14:compatExt spid="_x0000_s163860"/>
                </a:ext>
                <a:ext uri="{FF2B5EF4-FFF2-40B4-BE49-F238E27FC236}">
                  <a16:creationId xmlns:a16="http://schemas.microsoft.com/office/drawing/2014/main" id="{00000000-0008-0000-0500-000014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73057" name="Button 1" hidden="1">
              <a:extLst>
                <a:ext uri="{63B3BB69-23CF-44E3-9099-C40C66FF867C}">
                  <a14:compatExt spid="_x0000_s173057"/>
                </a:ext>
                <a:ext uri="{FF2B5EF4-FFF2-40B4-BE49-F238E27FC236}">
                  <a16:creationId xmlns:a16="http://schemas.microsoft.com/office/drawing/2014/main" id="{00000000-0008-0000-0600-000001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11</xdr:col>
          <xdr:colOff>0</xdr:colOff>
          <xdr:row>7</xdr:row>
          <xdr:rowOff>184150</xdr:rowOff>
        </xdr:to>
        <xdr:sp macro="" textlink="">
          <xdr:nvSpPr>
            <xdr:cNvPr id="173058" name="Button 2" hidden="1">
              <a:extLst>
                <a:ext uri="{63B3BB69-23CF-44E3-9099-C40C66FF867C}">
                  <a14:compatExt spid="_x0000_s173058"/>
                </a:ext>
                <a:ext uri="{FF2B5EF4-FFF2-40B4-BE49-F238E27FC236}">
                  <a16:creationId xmlns:a16="http://schemas.microsoft.com/office/drawing/2014/main" id="{00000000-0008-0000-0600-000002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7</xdr:row>
          <xdr:rowOff>0</xdr:rowOff>
        </xdr:from>
        <xdr:to>
          <xdr:col>19</xdr:col>
          <xdr:colOff>0</xdr:colOff>
          <xdr:row>7</xdr:row>
          <xdr:rowOff>171450</xdr:rowOff>
        </xdr:to>
        <xdr:sp macro="" textlink="">
          <xdr:nvSpPr>
            <xdr:cNvPr id="173059" name="Button 3" hidden="1">
              <a:extLst>
                <a:ext uri="{63B3BB69-23CF-44E3-9099-C40C66FF867C}">
                  <a14:compatExt spid="_x0000_s173059"/>
                </a:ext>
                <a:ext uri="{FF2B5EF4-FFF2-40B4-BE49-F238E27FC236}">
                  <a16:creationId xmlns:a16="http://schemas.microsoft.com/office/drawing/2014/main" id="{00000000-0008-0000-0600-000003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73060" name="Button 4" hidden="1">
              <a:extLst>
                <a:ext uri="{63B3BB69-23CF-44E3-9099-C40C66FF867C}">
                  <a14:compatExt spid="_x0000_s173060"/>
                </a:ext>
                <a:ext uri="{FF2B5EF4-FFF2-40B4-BE49-F238E27FC236}">
                  <a16:creationId xmlns:a16="http://schemas.microsoft.com/office/drawing/2014/main" id="{00000000-0008-0000-0600-000004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31750</xdr:colOff>
          <xdr:row>2</xdr:row>
          <xdr:rowOff>12700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73061" name="Button 5" hidden="1">
              <a:extLst>
                <a:ext uri="{63B3BB69-23CF-44E3-9099-C40C66FF867C}">
                  <a14:compatExt spid="_x0000_s173061"/>
                </a:ext>
                <a:ext uri="{FF2B5EF4-FFF2-40B4-BE49-F238E27FC236}">
                  <a16:creationId xmlns:a16="http://schemas.microsoft.com/office/drawing/2014/main" id="{00000000-0008-0000-0600-000005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73062" name="Button 6" hidden="1">
              <a:extLst>
                <a:ext uri="{63B3BB69-23CF-44E3-9099-C40C66FF867C}">
                  <a14:compatExt spid="_x0000_s173062"/>
                </a:ext>
                <a:ext uri="{FF2B5EF4-FFF2-40B4-BE49-F238E27FC236}">
                  <a16:creationId xmlns:a16="http://schemas.microsoft.com/office/drawing/2014/main" id="{00000000-0008-0000-0600-000006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12700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73063" name="Button 7" hidden="1">
              <a:extLst>
                <a:ext uri="{63B3BB69-23CF-44E3-9099-C40C66FF867C}">
                  <a14:compatExt spid="_x0000_s173063"/>
                </a:ext>
                <a:ext uri="{FF2B5EF4-FFF2-40B4-BE49-F238E27FC236}">
                  <a16:creationId xmlns:a16="http://schemas.microsoft.com/office/drawing/2014/main" id="{00000000-0008-0000-0600-000007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73064" name="Button 8" hidden="1">
              <a:extLst>
                <a:ext uri="{63B3BB69-23CF-44E3-9099-C40C66FF867C}">
                  <a14:compatExt spid="_x0000_s173064"/>
                </a:ext>
                <a:ext uri="{FF2B5EF4-FFF2-40B4-BE49-F238E27FC236}">
                  <a16:creationId xmlns:a16="http://schemas.microsoft.com/office/drawing/2014/main" id="{00000000-0008-0000-0600-000008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73065" name="Button 9" hidden="1">
              <a:extLst>
                <a:ext uri="{63B3BB69-23CF-44E3-9099-C40C66FF867C}">
                  <a14:compatExt spid="_x0000_s173065"/>
                </a:ext>
                <a:ext uri="{FF2B5EF4-FFF2-40B4-BE49-F238E27FC236}">
                  <a16:creationId xmlns:a16="http://schemas.microsoft.com/office/drawing/2014/main" id="{00000000-0008-0000-0600-000009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19050</xdr:colOff>
          <xdr:row>6</xdr:row>
          <xdr:rowOff>19050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73066" name="Button 10" hidden="1">
              <a:extLst>
                <a:ext uri="{63B3BB69-23CF-44E3-9099-C40C66FF867C}">
                  <a14:compatExt spid="_x0000_s173066"/>
                </a:ext>
                <a:ext uri="{FF2B5EF4-FFF2-40B4-BE49-F238E27FC236}">
                  <a16:creationId xmlns:a16="http://schemas.microsoft.com/office/drawing/2014/main" id="{00000000-0008-0000-0600-00000A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73067" name="Button 11" hidden="1">
              <a:extLst>
                <a:ext uri="{63B3BB69-23CF-44E3-9099-C40C66FF867C}">
                  <a14:compatExt spid="_x0000_s173067"/>
                </a:ext>
                <a:ext uri="{FF2B5EF4-FFF2-40B4-BE49-F238E27FC236}">
                  <a16:creationId xmlns:a16="http://schemas.microsoft.com/office/drawing/2014/main" id="{00000000-0008-0000-0600-00000B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1504950</xdr:colOff>
          <xdr:row>7</xdr:row>
          <xdr:rowOff>184150</xdr:rowOff>
        </xdr:to>
        <xdr:sp macro="" textlink="">
          <xdr:nvSpPr>
            <xdr:cNvPr id="173068" name="Button 12" hidden="1">
              <a:extLst>
                <a:ext uri="{63B3BB69-23CF-44E3-9099-C40C66FF867C}">
                  <a14:compatExt spid="_x0000_s173068"/>
                </a:ext>
                <a:ext uri="{FF2B5EF4-FFF2-40B4-BE49-F238E27FC236}">
                  <a16:creationId xmlns:a16="http://schemas.microsoft.com/office/drawing/2014/main" id="{00000000-0008-0000-0600-00000C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12700</xdr:colOff>
          <xdr:row>6</xdr:row>
          <xdr:rowOff>152400</xdr:rowOff>
        </xdr:from>
        <xdr:to>
          <xdr:col>27</xdr:col>
          <xdr:colOff>0</xdr:colOff>
          <xdr:row>7</xdr:row>
          <xdr:rowOff>165100</xdr:rowOff>
        </xdr:to>
        <xdr:sp macro="" textlink="">
          <xdr:nvSpPr>
            <xdr:cNvPr id="173069" name="Button 13" hidden="1">
              <a:extLst>
                <a:ext uri="{63B3BB69-23CF-44E3-9099-C40C66FF867C}">
                  <a14:compatExt spid="_x0000_s173069"/>
                </a:ext>
                <a:ext uri="{FF2B5EF4-FFF2-40B4-BE49-F238E27FC236}">
                  <a16:creationId xmlns:a16="http://schemas.microsoft.com/office/drawing/2014/main" id="{00000000-0008-0000-0600-00000D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</xdr:row>
          <xdr:rowOff>152400</xdr:rowOff>
        </xdr:from>
        <xdr:to>
          <xdr:col>38</xdr:col>
          <xdr:colOff>0</xdr:colOff>
          <xdr:row>7</xdr:row>
          <xdr:rowOff>165100</xdr:rowOff>
        </xdr:to>
        <xdr:sp macro="" textlink="">
          <xdr:nvSpPr>
            <xdr:cNvPr id="173070" name="Button 14" hidden="1">
              <a:extLst>
                <a:ext uri="{63B3BB69-23CF-44E3-9099-C40C66FF867C}">
                  <a14:compatExt spid="_x0000_s173070"/>
                </a:ext>
                <a:ext uri="{FF2B5EF4-FFF2-40B4-BE49-F238E27FC236}">
                  <a16:creationId xmlns:a16="http://schemas.microsoft.com/office/drawing/2014/main" id="{00000000-0008-0000-0600-00000E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19050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73071" name="Button 15" hidden="1">
              <a:extLst>
                <a:ext uri="{63B3BB69-23CF-44E3-9099-C40C66FF867C}">
                  <a14:compatExt spid="_x0000_s173071"/>
                </a:ext>
                <a:ext uri="{FF2B5EF4-FFF2-40B4-BE49-F238E27FC236}">
                  <a16:creationId xmlns:a16="http://schemas.microsoft.com/office/drawing/2014/main" id="{00000000-0008-0000-0600-00000F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73072" name="Button 16" hidden="1">
              <a:extLst>
                <a:ext uri="{63B3BB69-23CF-44E3-9099-C40C66FF867C}">
                  <a14:compatExt spid="_x0000_s173072"/>
                </a:ext>
                <a:ext uri="{FF2B5EF4-FFF2-40B4-BE49-F238E27FC236}">
                  <a16:creationId xmlns:a16="http://schemas.microsoft.com/office/drawing/2014/main" id="{00000000-0008-0000-0600-000010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19050</xdr:colOff>
          <xdr:row>7</xdr:row>
          <xdr:rowOff>12700</xdr:rowOff>
        </xdr:from>
        <xdr:to>
          <xdr:col>38</xdr:col>
          <xdr:colOff>0</xdr:colOff>
          <xdr:row>8</xdr:row>
          <xdr:rowOff>0</xdr:rowOff>
        </xdr:to>
        <xdr:sp macro="" textlink="">
          <xdr:nvSpPr>
            <xdr:cNvPr id="173073" name="Button 17" hidden="1">
              <a:extLst>
                <a:ext uri="{63B3BB69-23CF-44E3-9099-C40C66FF867C}">
                  <a14:compatExt spid="_x0000_s173073"/>
                </a:ext>
                <a:ext uri="{FF2B5EF4-FFF2-40B4-BE49-F238E27FC236}">
                  <a16:creationId xmlns:a16="http://schemas.microsoft.com/office/drawing/2014/main" id="{00000000-0008-0000-0600-000011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</xdr:row>
          <xdr:rowOff>19050</xdr:rowOff>
        </xdr:from>
        <xdr:to>
          <xdr:col>38</xdr:col>
          <xdr:colOff>0</xdr:colOff>
          <xdr:row>7</xdr:row>
          <xdr:rowOff>190500</xdr:rowOff>
        </xdr:to>
        <xdr:sp macro="" textlink="">
          <xdr:nvSpPr>
            <xdr:cNvPr id="173074" name="Button 18" hidden="1">
              <a:extLst>
                <a:ext uri="{63B3BB69-23CF-44E3-9099-C40C66FF867C}">
                  <a14:compatExt spid="_x0000_s173074"/>
                </a:ext>
                <a:ext uri="{FF2B5EF4-FFF2-40B4-BE49-F238E27FC236}">
                  <a16:creationId xmlns:a16="http://schemas.microsoft.com/office/drawing/2014/main" id="{00000000-0008-0000-0600-000012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19050</xdr:rowOff>
        </xdr:from>
        <xdr:to>
          <xdr:col>46</xdr:col>
          <xdr:colOff>0</xdr:colOff>
          <xdr:row>7</xdr:row>
          <xdr:rowOff>190500</xdr:rowOff>
        </xdr:to>
        <xdr:sp macro="" textlink="">
          <xdr:nvSpPr>
            <xdr:cNvPr id="173075" name="Button 19" hidden="1">
              <a:extLst>
                <a:ext uri="{63B3BB69-23CF-44E3-9099-C40C66FF867C}">
                  <a14:compatExt spid="_x0000_s173075"/>
                </a:ext>
                <a:ext uri="{FF2B5EF4-FFF2-40B4-BE49-F238E27FC236}">
                  <a16:creationId xmlns:a16="http://schemas.microsoft.com/office/drawing/2014/main" id="{00000000-0008-0000-0600-000013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73076" name="Button 20" hidden="1">
              <a:extLst>
                <a:ext uri="{63B3BB69-23CF-44E3-9099-C40C66FF867C}">
                  <a14:compatExt spid="_x0000_s173076"/>
                </a:ext>
                <a:ext uri="{FF2B5EF4-FFF2-40B4-BE49-F238E27FC236}">
                  <a16:creationId xmlns:a16="http://schemas.microsoft.com/office/drawing/2014/main" id="{00000000-0008-0000-0600-000014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67937" name="Button 1" hidden="1">
              <a:extLst>
                <a:ext uri="{63B3BB69-23CF-44E3-9099-C40C66FF867C}">
                  <a14:compatExt spid="_x0000_s167937"/>
                </a:ext>
                <a:ext uri="{FF2B5EF4-FFF2-40B4-BE49-F238E27FC236}">
                  <a16:creationId xmlns:a16="http://schemas.microsoft.com/office/drawing/2014/main" id="{00000000-0008-0000-0700-000001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11</xdr:col>
          <xdr:colOff>0</xdr:colOff>
          <xdr:row>7</xdr:row>
          <xdr:rowOff>184150</xdr:rowOff>
        </xdr:to>
        <xdr:sp macro="" textlink="">
          <xdr:nvSpPr>
            <xdr:cNvPr id="167938" name="Button 2" hidden="1">
              <a:extLst>
                <a:ext uri="{63B3BB69-23CF-44E3-9099-C40C66FF867C}">
                  <a14:compatExt spid="_x0000_s167938"/>
                </a:ext>
                <a:ext uri="{FF2B5EF4-FFF2-40B4-BE49-F238E27FC236}">
                  <a16:creationId xmlns:a16="http://schemas.microsoft.com/office/drawing/2014/main" id="{00000000-0008-0000-0700-000002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7</xdr:row>
          <xdr:rowOff>0</xdr:rowOff>
        </xdr:from>
        <xdr:to>
          <xdr:col>19</xdr:col>
          <xdr:colOff>0</xdr:colOff>
          <xdr:row>7</xdr:row>
          <xdr:rowOff>171450</xdr:rowOff>
        </xdr:to>
        <xdr:sp macro="" textlink="">
          <xdr:nvSpPr>
            <xdr:cNvPr id="167939" name="Button 3" hidden="1">
              <a:extLst>
                <a:ext uri="{63B3BB69-23CF-44E3-9099-C40C66FF867C}">
                  <a14:compatExt spid="_x0000_s167939"/>
                </a:ext>
                <a:ext uri="{FF2B5EF4-FFF2-40B4-BE49-F238E27FC236}">
                  <a16:creationId xmlns:a16="http://schemas.microsoft.com/office/drawing/2014/main" id="{00000000-0008-0000-0700-000003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67940" name="Button 4" hidden="1">
              <a:extLst>
                <a:ext uri="{63B3BB69-23CF-44E3-9099-C40C66FF867C}">
                  <a14:compatExt spid="_x0000_s167940"/>
                </a:ext>
                <a:ext uri="{FF2B5EF4-FFF2-40B4-BE49-F238E27FC236}">
                  <a16:creationId xmlns:a16="http://schemas.microsoft.com/office/drawing/2014/main" id="{00000000-0008-0000-0700-000004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31750</xdr:colOff>
          <xdr:row>2</xdr:row>
          <xdr:rowOff>12700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67941" name="Button 5" hidden="1">
              <a:extLst>
                <a:ext uri="{63B3BB69-23CF-44E3-9099-C40C66FF867C}">
                  <a14:compatExt spid="_x0000_s167941"/>
                </a:ext>
                <a:ext uri="{FF2B5EF4-FFF2-40B4-BE49-F238E27FC236}">
                  <a16:creationId xmlns:a16="http://schemas.microsoft.com/office/drawing/2014/main" id="{00000000-0008-0000-0700-000005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67942" name="Button 6" hidden="1">
              <a:extLst>
                <a:ext uri="{63B3BB69-23CF-44E3-9099-C40C66FF867C}">
                  <a14:compatExt spid="_x0000_s167942"/>
                </a:ext>
                <a:ext uri="{FF2B5EF4-FFF2-40B4-BE49-F238E27FC236}">
                  <a16:creationId xmlns:a16="http://schemas.microsoft.com/office/drawing/2014/main" id="{00000000-0008-0000-0700-000006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12700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67943" name="Button 7" hidden="1">
              <a:extLst>
                <a:ext uri="{63B3BB69-23CF-44E3-9099-C40C66FF867C}">
                  <a14:compatExt spid="_x0000_s167943"/>
                </a:ext>
                <a:ext uri="{FF2B5EF4-FFF2-40B4-BE49-F238E27FC236}">
                  <a16:creationId xmlns:a16="http://schemas.microsoft.com/office/drawing/2014/main" id="{00000000-0008-0000-0700-000007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67944" name="Button 8" hidden="1">
              <a:extLst>
                <a:ext uri="{63B3BB69-23CF-44E3-9099-C40C66FF867C}">
                  <a14:compatExt spid="_x0000_s167944"/>
                </a:ext>
                <a:ext uri="{FF2B5EF4-FFF2-40B4-BE49-F238E27FC236}">
                  <a16:creationId xmlns:a16="http://schemas.microsoft.com/office/drawing/2014/main" id="{00000000-0008-0000-0700-000008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67945" name="Button 9" hidden="1">
              <a:extLst>
                <a:ext uri="{63B3BB69-23CF-44E3-9099-C40C66FF867C}">
                  <a14:compatExt spid="_x0000_s167945"/>
                </a:ext>
                <a:ext uri="{FF2B5EF4-FFF2-40B4-BE49-F238E27FC236}">
                  <a16:creationId xmlns:a16="http://schemas.microsoft.com/office/drawing/2014/main" id="{00000000-0008-0000-0700-000009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19050</xdr:colOff>
          <xdr:row>6</xdr:row>
          <xdr:rowOff>19050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67946" name="Button 10" hidden="1">
              <a:extLst>
                <a:ext uri="{63B3BB69-23CF-44E3-9099-C40C66FF867C}">
                  <a14:compatExt spid="_x0000_s167946"/>
                </a:ext>
                <a:ext uri="{FF2B5EF4-FFF2-40B4-BE49-F238E27FC236}">
                  <a16:creationId xmlns:a16="http://schemas.microsoft.com/office/drawing/2014/main" id="{00000000-0008-0000-0700-00000A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67947" name="Button 11" hidden="1">
              <a:extLst>
                <a:ext uri="{63B3BB69-23CF-44E3-9099-C40C66FF867C}">
                  <a14:compatExt spid="_x0000_s167947"/>
                </a:ext>
                <a:ext uri="{FF2B5EF4-FFF2-40B4-BE49-F238E27FC236}">
                  <a16:creationId xmlns:a16="http://schemas.microsoft.com/office/drawing/2014/main" id="{00000000-0008-0000-0700-00000B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1504950</xdr:colOff>
          <xdr:row>7</xdr:row>
          <xdr:rowOff>184150</xdr:rowOff>
        </xdr:to>
        <xdr:sp macro="" textlink="">
          <xdr:nvSpPr>
            <xdr:cNvPr id="167948" name="Button 12" hidden="1">
              <a:extLst>
                <a:ext uri="{63B3BB69-23CF-44E3-9099-C40C66FF867C}">
                  <a14:compatExt spid="_x0000_s167948"/>
                </a:ext>
                <a:ext uri="{FF2B5EF4-FFF2-40B4-BE49-F238E27FC236}">
                  <a16:creationId xmlns:a16="http://schemas.microsoft.com/office/drawing/2014/main" id="{00000000-0008-0000-0700-00000C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12700</xdr:colOff>
          <xdr:row>6</xdr:row>
          <xdr:rowOff>152400</xdr:rowOff>
        </xdr:from>
        <xdr:to>
          <xdr:col>27</xdr:col>
          <xdr:colOff>0</xdr:colOff>
          <xdr:row>7</xdr:row>
          <xdr:rowOff>165100</xdr:rowOff>
        </xdr:to>
        <xdr:sp macro="" textlink="">
          <xdr:nvSpPr>
            <xdr:cNvPr id="167949" name="Button 13" hidden="1">
              <a:extLst>
                <a:ext uri="{63B3BB69-23CF-44E3-9099-C40C66FF867C}">
                  <a14:compatExt spid="_x0000_s167949"/>
                </a:ext>
                <a:ext uri="{FF2B5EF4-FFF2-40B4-BE49-F238E27FC236}">
                  <a16:creationId xmlns:a16="http://schemas.microsoft.com/office/drawing/2014/main" id="{00000000-0008-0000-0700-00000D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6</xdr:row>
          <xdr:rowOff>152400</xdr:rowOff>
        </xdr:from>
        <xdr:to>
          <xdr:col>30</xdr:col>
          <xdr:colOff>0</xdr:colOff>
          <xdr:row>7</xdr:row>
          <xdr:rowOff>165100</xdr:rowOff>
        </xdr:to>
        <xdr:sp macro="" textlink="">
          <xdr:nvSpPr>
            <xdr:cNvPr id="167950" name="Button 14" hidden="1">
              <a:extLst>
                <a:ext uri="{63B3BB69-23CF-44E3-9099-C40C66FF867C}">
                  <a14:compatExt spid="_x0000_s167950"/>
                </a:ext>
                <a:ext uri="{FF2B5EF4-FFF2-40B4-BE49-F238E27FC236}">
                  <a16:creationId xmlns:a16="http://schemas.microsoft.com/office/drawing/2014/main" id="{00000000-0008-0000-0700-00000E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67951" name="Button 15" hidden="1">
              <a:extLst>
                <a:ext uri="{63B3BB69-23CF-44E3-9099-C40C66FF867C}">
                  <a14:compatExt spid="_x0000_s167951"/>
                </a:ext>
                <a:ext uri="{FF2B5EF4-FFF2-40B4-BE49-F238E27FC236}">
                  <a16:creationId xmlns:a16="http://schemas.microsoft.com/office/drawing/2014/main" id="{00000000-0008-0000-0700-00000F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67952" name="Button 16" hidden="1">
              <a:extLst>
                <a:ext uri="{63B3BB69-23CF-44E3-9099-C40C66FF867C}">
                  <a14:compatExt spid="_x0000_s167952"/>
                </a:ext>
                <a:ext uri="{FF2B5EF4-FFF2-40B4-BE49-F238E27FC236}">
                  <a16:creationId xmlns:a16="http://schemas.microsoft.com/office/drawing/2014/main" id="{00000000-0008-0000-0700-000010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67953" name="Button 17" hidden="1">
              <a:extLst>
                <a:ext uri="{63B3BB69-23CF-44E3-9099-C40C66FF867C}">
                  <a14:compatExt spid="_x0000_s167953"/>
                </a:ext>
                <a:ext uri="{FF2B5EF4-FFF2-40B4-BE49-F238E27FC236}">
                  <a16:creationId xmlns:a16="http://schemas.microsoft.com/office/drawing/2014/main" id="{00000000-0008-0000-0700-000011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67954" name="Button 18" hidden="1">
              <a:extLst>
                <a:ext uri="{63B3BB69-23CF-44E3-9099-C40C66FF867C}">
                  <a14:compatExt spid="_x0000_s167954"/>
                </a:ext>
                <a:ext uri="{FF2B5EF4-FFF2-40B4-BE49-F238E27FC236}">
                  <a16:creationId xmlns:a16="http://schemas.microsoft.com/office/drawing/2014/main" id="{00000000-0008-0000-0700-000012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67955" name="Button 19" hidden="1">
              <a:extLst>
                <a:ext uri="{63B3BB69-23CF-44E3-9099-C40C66FF867C}">
                  <a14:compatExt spid="_x0000_s167955"/>
                </a:ext>
                <a:ext uri="{FF2B5EF4-FFF2-40B4-BE49-F238E27FC236}">
                  <a16:creationId xmlns:a16="http://schemas.microsoft.com/office/drawing/2014/main" id="{00000000-0008-0000-0700-000013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67956" name="Button 20" hidden="1">
              <a:extLst>
                <a:ext uri="{63B3BB69-23CF-44E3-9099-C40C66FF867C}">
                  <a14:compatExt spid="_x0000_s167956"/>
                </a:ext>
                <a:ext uri="{FF2B5EF4-FFF2-40B4-BE49-F238E27FC236}">
                  <a16:creationId xmlns:a16="http://schemas.microsoft.com/office/drawing/2014/main" id="{00000000-0008-0000-0700-000014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12700</xdr:colOff>
          <xdr:row>2</xdr:row>
          <xdr:rowOff>0</xdr:rowOff>
        </xdr:from>
        <xdr:to>
          <xdr:col>3</xdr:col>
          <xdr:colOff>1771650</xdr:colOff>
          <xdr:row>2</xdr:row>
          <xdr:rowOff>317500</xdr:rowOff>
        </xdr:to>
        <xdr:sp macro="" textlink="">
          <xdr:nvSpPr>
            <xdr:cNvPr id="65537" name="Button 1" hidden="1">
              <a:extLst>
                <a:ext uri="{63B3BB69-23CF-44E3-9099-C40C66FF867C}">
                  <a14:compatExt spid="_x0000_s65537"/>
                </a:ext>
                <a:ext uri="{FF2B5EF4-FFF2-40B4-BE49-F238E27FC236}">
                  <a16:creationId xmlns:a16="http://schemas.microsoft.com/office/drawing/2014/main" id="{00000000-0008-0000-0800-000001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Kampioenen opbouwen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50800</xdr:colOff>
          <xdr:row>5</xdr:row>
          <xdr:rowOff>19050</xdr:rowOff>
        </xdr:from>
        <xdr:to>
          <xdr:col>2</xdr:col>
          <xdr:colOff>1143000</xdr:colOff>
          <xdr:row>6</xdr:row>
          <xdr:rowOff>146050</xdr:rowOff>
        </xdr:to>
        <xdr:sp macro="" textlink="">
          <xdr:nvSpPr>
            <xdr:cNvPr id="109569" name="Button 1" hidden="1">
              <a:extLst>
                <a:ext uri="{63B3BB69-23CF-44E3-9099-C40C66FF867C}">
                  <a14:compatExt spid="_x0000_s109569"/>
                </a:ext>
                <a:ext uri="{FF2B5EF4-FFF2-40B4-BE49-F238E27FC236}">
                  <a16:creationId xmlns:a16="http://schemas.microsoft.com/office/drawing/2014/main" id="{00000000-0008-0000-0900-000001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Winnaars opbouwen</a:t>
              </a:r>
            </a:p>
            <a:p>
              <a:pPr algn="ctr" rtl="0">
                <a:defRPr sz="1000"/>
              </a:pPr>
              <a:endPara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1162050</xdr:colOff>
          <xdr:row>5</xdr:row>
          <xdr:rowOff>19050</xdr:rowOff>
        </xdr:from>
        <xdr:to>
          <xdr:col>3</xdr:col>
          <xdr:colOff>793750</xdr:colOff>
          <xdr:row>6</xdr:row>
          <xdr:rowOff>146050</xdr:rowOff>
        </xdr:to>
        <xdr:sp macro="" textlink="">
          <xdr:nvSpPr>
            <xdr:cNvPr id="109570" name="Button 2" hidden="1">
              <a:extLst>
                <a:ext uri="{63B3BB69-23CF-44E3-9099-C40C66FF867C}">
                  <a14:compatExt spid="_x0000_s109570"/>
                </a:ext>
                <a:ext uri="{FF2B5EF4-FFF2-40B4-BE49-F238E27FC236}">
                  <a16:creationId xmlns:a16="http://schemas.microsoft.com/office/drawing/2014/main" id="{00000000-0008-0000-0900-000002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Dubbele paarden/pony's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819150</xdr:colOff>
          <xdr:row>5</xdr:row>
          <xdr:rowOff>19050</xdr:rowOff>
        </xdr:from>
        <xdr:to>
          <xdr:col>6</xdr:col>
          <xdr:colOff>222250</xdr:colOff>
          <xdr:row>6</xdr:row>
          <xdr:rowOff>146050</xdr:rowOff>
        </xdr:to>
        <xdr:sp macro="" textlink="">
          <xdr:nvSpPr>
            <xdr:cNvPr id="109571" name="Button 3" hidden="1">
              <a:extLst>
                <a:ext uri="{63B3BB69-23CF-44E3-9099-C40C66FF867C}">
                  <a14:compatExt spid="_x0000_s109571"/>
                </a:ext>
                <a:ext uri="{FF2B5EF4-FFF2-40B4-BE49-F238E27FC236}">
                  <a16:creationId xmlns:a16="http://schemas.microsoft.com/office/drawing/2014/main" id="{00000000-0008-0000-0900-000003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Importeren gegevens</a:t>
              </a:r>
            </a:p>
            <a:p>
              <a:pPr algn="ctr" rtl="0">
                <a:defRPr sz="1000"/>
              </a:pPr>
              <a:endPara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5</xdr:row>
          <xdr:rowOff>19050</xdr:rowOff>
        </xdr:from>
        <xdr:to>
          <xdr:col>8</xdr:col>
          <xdr:colOff>0</xdr:colOff>
          <xdr:row>6</xdr:row>
          <xdr:rowOff>146050</xdr:rowOff>
        </xdr:to>
        <xdr:sp macro="" textlink="">
          <xdr:nvSpPr>
            <xdr:cNvPr id="109572" name="Button 4" hidden="1">
              <a:extLst>
                <a:ext uri="{63B3BB69-23CF-44E3-9099-C40C66FF867C}">
                  <a14:compatExt spid="_x0000_s109572"/>
                </a:ext>
                <a:ext uri="{FF2B5EF4-FFF2-40B4-BE49-F238E27FC236}">
                  <a16:creationId xmlns:a16="http://schemas.microsoft.com/office/drawing/2014/main" id="{00000000-0008-0000-0900-000004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Verwerken gegevens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havi-my.sharepoint.com/personal/laura_born_havi_com/Documents/PPSV%20Bussloo/Kring%20Berkel%20IJssel/Indoor%202024-2025/Selectie_Springen_Pony_Indoor%202025%20na%201e%20selectie.xlsm" TargetMode="External"/><Relationship Id="rId1" Type="http://schemas.openxmlformats.org/officeDocument/2006/relationships/externalLinkPath" Target="/personal/laura_born_havi_com/Documents/PPSV%20Bussloo/Kring%20Berkel%20IJssel/Indoor%202024-2025/Selectie_Springen_Pony_Indoor%202025%20na%201e%20selecti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tie"/>
      <sheetName val="50(AB)"/>
      <sheetName val="60(AB)"/>
      <sheetName val="70(AB)"/>
      <sheetName val="70(C)"/>
      <sheetName val="80(C)"/>
      <sheetName val="80(DE)"/>
      <sheetName val="90(C)"/>
      <sheetName val="90(DE)"/>
      <sheetName val="100(DE)"/>
      <sheetName val="100(C)"/>
      <sheetName val="110(DE)"/>
      <sheetName val="120(DE)"/>
      <sheetName val="130(DE)"/>
      <sheetName val="100-130(CDE)"/>
      <sheetName val="Kampioenen"/>
      <sheetName val="Diversen"/>
      <sheetName val="Instellingen"/>
      <sheetName val="Afvaardiging"/>
      <sheetName val="Selectie_Springen_Pony_Indoor 2"/>
    </sheetNames>
    <definedNames>
      <definedName name="Sort_Pl_Punten_2"/>
      <definedName name="Sort_Punten_2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155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154.xml"/><Relationship Id="rId5" Type="http://schemas.openxmlformats.org/officeDocument/2006/relationships/ctrlProp" Target="../ctrlProps/ctrlProp153.xml"/><Relationship Id="rId4" Type="http://schemas.openxmlformats.org/officeDocument/2006/relationships/ctrlProp" Target="../ctrlProps/ctrlProp15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15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15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18" Type="http://schemas.openxmlformats.org/officeDocument/2006/relationships/ctrlProp" Target="../ctrlProps/ctrlProp4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8.x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17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3.xml"/><Relationship Id="rId20" Type="http://schemas.openxmlformats.org/officeDocument/2006/relationships/ctrlProp" Target="../ctrlProps/ctrlProp4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5" Type="http://schemas.openxmlformats.org/officeDocument/2006/relationships/ctrlProp" Target="../ctrlProps/ctrlProp32.xml"/><Relationship Id="rId15" Type="http://schemas.openxmlformats.org/officeDocument/2006/relationships/ctrlProp" Target="../ctrlProps/ctrlProp42.xml"/><Relationship Id="rId23" Type="http://schemas.openxmlformats.org/officeDocument/2006/relationships/ctrlProp" Target="../ctrlProps/ctrlProp50.xml"/><Relationship Id="rId10" Type="http://schemas.openxmlformats.org/officeDocument/2006/relationships/ctrlProp" Target="../ctrlProps/ctrlProp37.xml"/><Relationship Id="rId19" Type="http://schemas.openxmlformats.org/officeDocument/2006/relationships/ctrlProp" Target="../ctrlProps/ctrlProp46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trlProp" Target="../ctrlProps/ctrlProp41.xml"/><Relationship Id="rId22" Type="http://schemas.openxmlformats.org/officeDocument/2006/relationships/ctrlProp" Target="../ctrlProps/ctrlProp4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13" Type="http://schemas.openxmlformats.org/officeDocument/2006/relationships/ctrlProp" Target="../ctrlProps/ctrlProp60.xml"/><Relationship Id="rId18" Type="http://schemas.openxmlformats.org/officeDocument/2006/relationships/ctrlProp" Target="../ctrlProps/ctrlProp65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8.xml"/><Relationship Id="rId7" Type="http://schemas.openxmlformats.org/officeDocument/2006/relationships/ctrlProp" Target="../ctrlProps/ctrlProp54.xml"/><Relationship Id="rId12" Type="http://schemas.openxmlformats.org/officeDocument/2006/relationships/ctrlProp" Target="../ctrlProps/ctrlProp59.xml"/><Relationship Id="rId17" Type="http://schemas.openxmlformats.org/officeDocument/2006/relationships/ctrlProp" Target="../ctrlProps/ctrlProp6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3.xml"/><Relationship Id="rId2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3.xml"/><Relationship Id="rId11" Type="http://schemas.openxmlformats.org/officeDocument/2006/relationships/ctrlProp" Target="../ctrlProps/ctrlProp58.xml"/><Relationship Id="rId5" Type="http://schemas.openxmlformats.org/officeDocument/2006/relationships/ctrlProp" Target="../ctrlProps/ctrlProp52.xml"/><Relationship Id="rId15" Type="http://schemas.openxmlformats.org/officeDocument/2006/relationships/ctrlProp" Target="../ctrlProps/ctrlProp62.xml"/><Relationship Id="rId23" Type="http://schemas.openxmlformats.org/officeDocument/2006/relationships/ctrlProp" Target="../ctrlProps/ctrlProp70.xml"/><Relationship Id="rId10" Type="http://schemas.openxmlformats.org/officeDocument/2006/relationships/ctrlProp" Target="../ctrlProps/ctrlProp57.xml"/><Relationship Id="rId19" Type="http://schemas.openxmlformats.org/officeDocument/2006/relationships/ctrlProp" Target="../ctrlProps/ctrlProp66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Relationship Id="rId14" Type="http://schemas.openxmlformats.org/officeDocument/2006/relationships/ctrlProp" Target="../ctrlProps/ctrlProp61.xml"/><Relationship Id="rId22" Type="http://schemas.openxmlformats.org/officeDocument/2006/relationships/ctrlProp" Target="../ctrlProps/ctrlProp69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5.xml"/><Relationship Id="rId13" Type="http://schemas.openxmlformats.org/officeDocument/2006/relationships/ctrlProp" Target="../ctrlProps/ctrlProp80.xml"/><Relationship Id="rId18" Type="http://schemas.openxmlformats.org/officeDocument/2006/relationships/ctrlProp" Target="../ctrlProps/ctrlProp85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88.xml"/><Relationship Id="rId7" Type="http://schemas.openxmlformats.org/officeDocument/2006/relationships/ctrlProp" Target="../ctrlProps/ctrlProp74.xml"/><Relationship Id="rId12" Type="http://schemas.openxmlformats.org/officeDocument/2006/relationships/ctrlProp" Target="../ctrlProps/ctrlProp79.xml"/><Relationship Id="rId17" Type="http://schemas.openxmlformats.org/officeDocument/2006/relationships/ctrlProp" Target="../ctrlProps/ctrlProp8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3.xml"/><Relationship Id="rId20" Type="http://schemas.openxmlformats.org/officeDocument/2006/relationships/ctrlProp" Target="../ctrlProps/ctrlProp8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73.xml"/><Relationship Id="rId11" Type="http://schemas.openxmlformats.org/officeDocument/2006/relationships/ctrlProp" Target="../ctrlProps/ctrlProp78.xml"/><Relationship Id="rId5" Type="http://schemas.openxmlformats.org/officeDocument/2006/relationships/ctrlProp" Target="../ctrlProps/ctrlProp72.xml"/><Relationship Id="rId15" Type="http://schemas.openxmlformats.org/officeDocument/2006/relationships/ctrlProp" Target="../ctrlProps/ctrlProp82.xml"/><Relationship Id="rId23" Type="http://schemas.openxmlformats.org/officeDocument/2006/relationships/ctrlProp" Target="../ctrlProps/ctrlProp90.xml"/><Relationship Id="rId10" Type="http://schemas.openxmlformats.org/officeDocument/2006/relationships/ctrlProp" Target="../ctrlProps/ctrlProp77.xml"/><Relationship Id="rId19" Type="http://schemas.openxmlformats.org/officeDocument/2006/relationships/ctrlProp" Target="../ctrlProps/ctrlProp86.xml"/><Relationship Id="rId4" Type="http://schemas.openxmlformats.org/officeDocument/2006/relationships/ctrlProp" Target="../ctrlProps/ctrlProp71.xml"/><Relationship Id="rId9" Type="http://schemas.openxmlformats.org/officeDocument/2006/relationships/ctrlProp" Target="../ctrlProps/ctrlProp76.xml"/><Relationship Id="rId14" Type="http://schemas.openxmlformats.org/officeDocument/2006/relationships/ctrlProp" Target="../ctrlProps/ctrlProp81.xml"/><Relationship Id="rId22" Type="http://schemas.openxmlformats.org/officeDocument/2006/relationships/ctrlProp" Target="../ctrlProps/ctrlProp89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5.xml"/><Relationship Id="rId13" Type="http://schemas.openxmlformats.org/officeDocument/2006/relationships/ctrlProp" Target="../ctrlProps/ctrlProp100.xml"/><Relationship Id="rId18" Type="http://schemas.openxmlformats.org/officeDocument/2006/relationships/ctrlProp" Target="../ctrlProps/ctrlProp105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08.xml"/><Relationship Id="rId7" Type="http://schemas.openxmlformats.org/officeDocument/2006/relationships/ctrlProp" Target="../ctrlProps/ctrlProp94.xml"/><Relationship Id="rId12" Type="http://schemas.openxmlformats.org/officeDocument/2006/relationships/ctrlProp" Target="../ctrlProps/ctrlProp99.xml"/><Relationship Id="rId17" Type="http://schemas.openxmlformats.org/officeDocument/2006/relationships/ctrlProp" Target="../ctrlProps/ctrlProp104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03.xml"/><Relationship Id="rId20" Type="http://schemas.openxmlformats.org/officeDocument/2006/relationships/ctrlProp" Target="../ctrlProps/ctrlProp10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93.xml"/><Relationship Id="rId11" Type="http://schemas.openxmlformats.org/officeDocument/2006/relationships/ctrlProp" Target="../ctrlProps/ctrlProp98.xml"/><Relationship Id="rId5" Type="http://schemas.openxmlformats.org/officeDocument/2006/relationships/ctrlProp" Target="../ctrlProps/ctrlProp92.xml"/><Relationship Id="rId15" Type="http://schemas.openxmlformats.org/officeDocument/2006/relationships/ctrlProp" Target="../ctrlProps/ctrlProp102.xml"/><Relationship Id="rId23" Type="http://schemas.openxmlformats.org/officeDocument/2006/relationships/ctrlProp" Target="../ctrlProps/ctrlProp110.xml"/><Relationship Id="rId10" Type="http://schemas.openxmlformats.org/officeDocument/2006/relationships/ctrlProp" Target="../ctrlProps/ctrlProp97.xml"/><Relationship Id="rId19" Type="http://schemas.openxmlformats.org/officeDocument/2006/relationships/ctrlProp" Target="../ctrlProps/ctrlProp106.xml"/><Relationship Id="rId4" Type="http://schemas.openxmlformats.org/officeDocument/2006/relationships/ctrlProp" Target="../ctrlProps/ctrlProp91.xml"/><Relationship Id="rId9" Type="http://schemas.openxmlformats.org/officeDocument/2006/relationships/ctrlProp" Target="../ctrlProps/ctrlProp96.xml"/><Relationship Id="rId14" Type="http://schemas.openxmlformats.org/officeDocument/2006/relationships/ctrlProp" Target="../ctrlProps/ctrlProp101.xml"/><Relationship Id="rId22" Type="http://schemas.openxmlformats.org/officeDocument/2006/relationships/ctrlProp" Target="../ctrlProps/ctrlProp109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5.xml"/><Relationship Id="rId13" Type="http://schemas.openxmlformats.org/officeDocument/2006/relationships/ctrlProp" Target="../ctrlProps/ctrlProp120.xml"/><Relationship Id="rId18" Type="http://schemas.openxmlformats.org/officeDocument/2006/relationships/ctrlProp" Target="../ctrlProps/ctrlProp125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28.xml"/><Relationship Id="rId7" Type="http://schemas.openxmlformats.org/officeDocument/2006/relationships/ctrlProp" Target="../ctrlProps/ctrlProp114.xml"/><Relationship Id="rId12" Type="http://schemas.openxmlformats.org/officeDocument/2006/relationships/ctrlProp" Target="../ctrlProps/ctrlProp119.xml"/><Relationship Id="rId17" Type="http://schemas.openxmlformats.org/officeDocument/2006/relationships/ctrlProp" Target="../ctrlProps/ctrlProp124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23.xml"/><Relationship Id="rId20" Type="http://schemas.openxmlformats.org/officeDocument/2006/relationships/ctrlProp" Target="../ctrlProps/ctrlProp12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13.xml"/><Relationship Id="rId11" Type="http://schemas.openxmlformats.org/officeDocument/2006/relationships/ctrlProp" Target="../ctrlProps/ctrlProp118.xml"/><Relationship Id="rId5" Type="http://schemas.openxmlformats.org/officeDocument/2006/relationships/ctrlProp" Target="../ctrlProps/ctrlProp112.xml"/><Relationship Id="rId15" Type="http://schemas.openxmlformats.org/officeDocument/2006/relationships/ctrlProp" Target="../ctrlProps/ctrlProp122.xml"/><Relationship Id="rId23" Type="http://schemas.openxmlformats.org/officeDocument/2006/relationships/ctrlProp" Target="../ctrlProps/ctrlProp130.xml"/><Relationship Id="rId10" Type="http://schemas.openxmlformats.org/officeDocument/2006/relationships/ctrlProp" Target="../ctrlProps/ctrlProp117.xml"/><Relationship Id="rId19" Type="http://schemas.openxmlformats.org/officeDocument/2006/relationships/ctrlProp" Target="../ctrlProps/ctrlProp126.xml"/><Relationship Id="rId4" Type="http://schemas.openxmlformats.org/officeDocument/2006/relationships/ctrlProp" Target="../ctrlProps/ctrlProp111.xml"/><Relationship Id="rId9" Type="http://schemas.openxmlformats.org/officeDocument/2006/relationships/ctrlProp" Target="../ctrlProps/ctrlProp116.xml"/><Relationship Id="rId14" Type="http://schemas.openxmlformats.org/officeDocument/2006/relationships/ctrlProp" Target="../ctrlProps/ctrlProp121.xml"/><Relationship Id="rId22" Type="http://schemas.openxmlformats.org/officeDocument/2006/relationships/ctrlProp" Target="../ctrlProps/ctrlProp129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5.xml"/><Relationship Id="rId13" Type="http://schemas.openxmlformats.org/officeDocument/2006/relationships/ctrlProp" Target="../ctrlProps/ctrlProp140.xml"/><Relationship Id="rId18" Type="http://schemas.openxmlformats.org/officeDocument/2006/relationships/ctrlProp" Target="../ctrlProps/ctrlProp145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148.xml"/><Relationship Id="rId7" Type="http://schemas.openxmlformats.org/officeDocument/2006/relationships/ctrlProp" Target="../ctrlProps/ctrlProp134.xml"/><Relationship Id="rId12" Type="http://schemas.openxmlformats.org/officeDocument/2006/relationships/ctrlProp" Target="../ctrlProps/ctrlProp139.xml"/><Relationship Id="rId17" Type="http://schemas.openxmlformats.org/officeDocument/2006/relationships/ctrlProp" Target="../ctrlProps/ctrlProp144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43.xml"/><Relationship Id="rId20" Type="http://schemas.openxmlformats.org/officeDocument/2006/relationships/ctrlProp" Target="../ctrlProps/ctrlProp14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33.xml"/><Relationship Id="rId11" Type="http://schemas.openxmlformats.org/officeDocument/2006/relationships/ctrlProp" Target="../ctrlProps/ctrlProp138.xml"/><Relationship Id="rId5" Type="http://schemas.openxmlformats.org/officeDocument/2006/relationships/ctrlProp" Target="../ctrlProps/ctrlProp132.xml"/><Relationship Id="rId15" Type="http://schemas.openxmlformats.org/officeDocument/2006/relationships/ctrlProp" Target="../ctrlProps/ctrlProp142.xml"/><Relationship Id="rId23" Type="http://schemas.openxmlformats.org/officeDocument/2006/relationships/ctrlProp" Target="../ctrlProps/ctrlProp150.xml"/><Relationship Id="rId10" Type="http://schemas.openxmlformats.org/officeDocument/2006/relationships/ctrlProp" Target="../ctrlProps/ctrlProp137.xml"/><Relationship Id="rId19" Type="http://schemas.openxmlformats.org/officeDocument/2006/relationships/ctrlProp" Target="../ctrlProps/ctrlProp146.xml"/><Relationship Id="rId4" Type="http://schemas.openxmlformats.org/officeDocument/2006/relationships/ctrlProp" Target="../ctrlProps/ctrlProp131.xml"/><Relationship Id="rId9" Type="http://schemas.openxmlformats.org/officeDocument/2006/relationships/ctrlProp" Target="../ctrlProps/ctrlProp136.xml"/><Relationship Id="rId14" Type="http://schemas.openxmlformats.org/officeDocument/2006/relationships/ctrlProp" Target="../ctrlProps/ctrlProp141.xml"/><Relationship Id="rId22" Type="http://schemas.openxmlformats.org/officeDocument/2006/relationships/ctrlProp" Target="../ctrlProps/ctrlProp14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15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0">
    <pageSetUpPr fitToPage="1"/>
  </sheetPr>
  <dimension ref="A1:A6"/>
  <sheetViews>
    <sheetView workbookViewId="0">
      <selection activeCell="A6" sqref="A6"/>
    </sheetView>
  </sheetViews>
  <sheetFormatPr defaultRowHeight="12.5" x14ac:dyDescent="0.25"/>
  <cols>
    <col min="1" max="1" width="128.26953125" customWidth="1"/>
  </cols>
  <sheetData>
    <row r="1" spans="1:1" ht="28" x14ac:dyDescent="0.25">
      <c r="A1" s="76" t="s">
        <v>73</v>
      </c>
    </row>
    <row r="2" spans="1:1" ht="28" x14ac:dyDescent="0.25">
      <c r="A2" s="76"/>
    </row>
    <row r="3" spans="1:1" ht="64.150000000000006" customHeight="1" x14ac:dyDescent="0.25">
      <c r="A3" s="77" t="s">
        <v>138</v>
      </c>
    </row>
    <row r="4" spans="1:1" ht="14.5" customHeight="1" x14ac:dyDescent="0.25">
      <c r="A4" s="77"/>
    </row>
    <row r="5" spans="1:1" ht="27.75" customHeight="1" x14ac:dyDescent="0.25">
      <c r="A5" s="77" t="s">
        <v>135</v>
      </c>
    </row>
    <row r="6" spans="1:1" s="101" customFormat="1" ht="27.75" customHeight="1" x14ac:dyDescent="0.6">
      <c r="A6" s="101" t="s">
        <v>136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Blad16"/>
  <dimension ref="A1:N8"/>
  <sheetViews>
    <sheetView workbookViewId="0">
      <pane ySplit="8" topLeftCell="A9" activePane="bottomLeft" state="frozen"/>
      <selection activeCell="C4" sqref="C4:E4"/>
      <selection pane="bottomLeft" activeCell="A9" sqref="A9:XFD9"/>
    </sheetView>
  </sheetViews>
  <sheetFormatPr defaultRowHeight="12.5" x14ac:dyDescent="0.25"/>
  <cols>
    <col min="1" max="1" width="5.54296875" style="1" customWidth="1"/>
    <col min="2" max="2" width="10.54296875" style="1" customWidth="1"/>
    <col min="3" max="3" width="27.54296875" style="1" customWidth="1"/>
    <col min="4" max="4" width="25.54296875" style="1" customWidth="1"/>
    <col min="5" max="5" width="28.54296875" style="1" customWidth="1"/>
    <col min="6" max="6" width="3.54296875" style="1" customWidth="1"/>
    <col min="7" max="7" width="4.54296875" style="1" customWidth="1"/>
    <col min="8" max="8" width="21.54296875" style="1" customWidth="1"/>
    <col min="9" max="9" width="4.54296875" style="1" customWidth="1"/>
    <col min="10" max="10" width="4.54296875" style="58" customWidth="1"/>
    <col min="11" max="13" width="4.54296875" style="1" customWidth="1"/>
    <col min="14" max="14" width="2" style="1" bestFit="1" customWidth="1"/>
    <col min="15" max="15" width="4.54296875" bestFit="1" customWidth="1"/>
    <col min="16" max="16" width="6" customWidth="1"/>
    <col min="17" max="17" width="5.54296875" customWidth="1"/>
    <col min="18" max="18" width="6" customWidth="1"/>
  </cols>
  <sheetData>
    <row r="1" spans="1:14" x14ac:dyDescent="0.25">
      <c r="A1" s="133" t="s">
        <v>59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32"/>
      <c r="N1" s="35"/>
    </row>
    <row r="2" spans="1:14" ht="12.75" hidden="1" customHeight="1" x14ac:dyDescent="0.25">
      <c r="A2" s="39"/>
      <c r="B2" s="40"/>
      <c r="C2" s="40">
        <v>9</v>
      </c>
      <c r="D2" s="9">
        <f>FLOOR((C2+3)/4,1)</f>
        <v>3</v>
      </c>
      <c r="E2" s="40"/>
      <c r="F2" s="40"/>
      <c r="G2" s="40"/>
      <c r="H2" s="40">
        <v>192</v>
      </c>
      <c r="I2" s="1">
        <v>190</v>
      </c>
      <c r="J2" s="58">
        <f>H2+I2</f>
        <v>382</v>
      </c>
      <c r="N2" s="41"/>
    </row>
    <row r="3" spans="1:14" x14ac:dyDescent="0.25">
      <c r="A3" s="33" t="s">
        <v>8</v>
      </c>
      <c r="B3" s="34"/>
      <c r="C3" s="136" t="str">
        <f>Instellingen!B3</f>
        <v>Kring Berkel IJssel</v>
      </c>
      <c r="D3" s="138"/>
      <c r="E3" s="102" t="s">
        <v>60</v>
      </c>
      <c r="F3" s="103"/>
      <c r="G3" s="104"/>
      <c r="H3" s="139">
        <v>2</v>
      </c>
      <c r="I3" s="140"/>
      <c r="J3" s="140"/>
      <c r="K3" s="140"/>
      <c r="L3" s="140"/>
      <c r="M3" s="140"/>
      <c r="N3" s="141"/>
    </row>
    <row r="4" spans="1:14" hidden="1" x14ac:dyDescent="0.25">
      <c r="A4" s="42"/>
      <c r="B4" s="43"/>
      <c r="C4" s="44"/>
      <c r="D4" s="45"/>
      <c r="E4" s="45"/>
      <c r="F4" s="46"/>
      <c r="G4" s="47"/>
      <c r="H4" s="48"/>
      <c r="I4" s="48"/>
      <c r="J4" s="59"/>
      <c r="K4" s="48"/>
      <c r="L4" s="48"/>
      <c r="M4" s="49"/>
      <c r="N4" s="50"/>
    </row>
    <row r="5" spans="1:14" hidden="1" x14ac:dyDescent="0.25">
      <c r="A5" s="51"/>
      <c r="B5" s="52"/>
      <c r="C5" s="53"/>
      <c r="D5" s="54"/>
      <c r="E5" s="54"/>
      <c r="F5" s="55"/>
      <c r="G5" s="51"/>
      <c r="H5" s="56"/>
      <c r="I5" s="56"/>
      <c r="J5" s="60"/>
      <c r="K5" s="56"/>
      <c r="L5" s="56"/>
      <c r="M5" s="49"/>
      <c r="N5" s="50"/>
    </row>
    <row r="6" spans="1:14" ht="12.75" customHeight="1" x14ac:dyDescent="0.25">
      <c r="A6" s="166" t="s">
        <v>127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8"/>
    </row>
    <row r="7" spans="1:14" ht="12.75" customHeight="1" x14ac:dyDescent="0.25">
      <c r="A7" s="169"/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1"/>
    </row>
    <row r="8" spans="1:14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2" t="s">
        <v>61</v>
      </c>
      <c r="F8" s="2" t="s">
        <v>2</v>
      </c>
      <c r="G8" s="2" t="s">
        <v>3</v>
      </c>
      <c r="H8" s="7" t="s">
        <v>62</v>
      </c>
      <c r="I8" s="7" t="s">
        <v>63</v>
      </c>
      <c r="J8" s="21" t="s">
        <v>64</v>
      </c>
      <c r="K8" s="7"/>
      <c r="L8" s="7"/>
      <c r="M8" s="2"/>
      <c r="N8" s="57" t="s">
        <v>5</v>
      </c>
    </row>
  </sheetData>
  <mergeCells count="5">
    <mergeCell ref="A6:N7"/>
    <mergeCell ref="A1:L1"/>
    <mergeCell ref="C3:D3"/>
    <mergeCell ref="E3:G3"/>
    <mergeCell ref="H3:N3"/>
  </mergeCells>
  <phoneticPr fontId="0" type="noConversion"/>
  <dataValidations count="3">
    <dataValidation operator="lessThan" allowBlank="1" showInputMessage="1" showErrorMessage="1" error="De waarde is maximaal 500" sqref="H8" xr:uid="{00000000-0002-0000-1100-000000000000}"/>
    <dataValidation type="whole" allowBlank="1" showInputMessage="1" showErrorMessage="1" error="Het minimum is 1 en het maximum is 6" prompt="Hier wordt bedoeld van welke wedstrijd of proef de winnaars moeten worden opgebouwd voor onder andere de prijsuitreiking." sqref="H3:N3" xr:uid="{00000000-0002-0000-1100-000001000000}">
      <formula1>1</formula1>
      <formula2>6</formula2>
    </dataValidation>
    <dataValidation type="whole" operator="lessThan" allowBlank="1" showInputMessage="1" showErrorMessage="1" error="De waarde is maximaal 500" sqref="H9:I44751" xr:uid="{00000000-0002-0000-1100-000002000000}">
      <formula1>500</formula1>
    </dataValidation>
  </dataValidations>
  <pageMargins left="0.75" right="0.75" top="1" bottom="1" header="0.5" footer="0.5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69" r:id="rId4" name="Button 1">
              <controlPr defaultSize="0" print="0" autoFill="0" autoPict="0" macro="[0]!Winnaars">
                <anchor moveWithCells="1" sizeWithCells="1">
                  <from>
                    <xdr:col>0</xdr:col>
                    <xdr:colOff>50800</xdr:colOff>
                    <xdr:row>5</xdr:row>
                    <xdr:rowOff>19050</xdr:rowOff>
                  </from>
                  <to>
                    <xdr:col>2</xdr:col>
                    <xdr:colOff>1143000</xdr:colOff>
                    <xdr:row>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70" r:id="rId5" name="Button 2">
              <controlPr defaultSize="0" print="0" autoFill="0" autoPict="0" macro="[0]!Dubbele_Combinaties">
                <anchor moveWithCells="1" sizeWithCells="1">
                  <from>
                    <xdr:col>2</xdr:col>
                    <xdr:colOff>1162050</xdr:colOff>
                    <xdr:row>5</xdr:row>
                    <xdr:rowOff>19050</xdr:rowOff>
                  </from>
                  <to>
                    <xdr:col>3</xdr:col>
                    <xdr:colOff>793750</xdr:colOff>
                    <xdr:row>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71" r:id="rId6" name="Button 3">
              <controlPr defaultSize="0" print="0" autoFill="0" autoPict="0" macro="[0]!Importeren_Gegevens">
                <anchor moveWithCells="1" sizeWithCells="1">
                  <from>
                    <xdr:col>3</xdr:col>
                    <xdr:colOff>819150</xdr:colOff>
                    <xdr:row>5</xdr:row>
                    <xdr:rowOff>19050</xdr:rowOff>
                  </from>
                  <to>
                    <xdr:col>6</xdr:col>
                    <xdr:colOff>222250</xdr:colOff>
                    <xdr:row>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72" r:id="rId7" name="Button 4">
              <controlPr defaultSize="0" print="0" autoFill="0" autoPict="0" macro="[0]!Import_Verwerken">
                <anchor moveWithCells="1" sizeWithCells="1">
                  <from>
                    <xdr:col>6</xdr:col>
                    <xdr:colOff>247650</xdr:colOff>
                    <xdr:row>5</xdr:row>
                    <xdr:rowOff>19050</xdr:rowOff>
                  </from>
                  <to>
                    <xdr:col>8</xdr:col>
                    <xdr:colOff>0</xdr:colOff>
                    <xdr:row>6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Blad9">
    <pageSetUpPr fitToPage="1"/>
  </sheetPr>
  <dimension ref="A1:D45"/>
  <sheetViews>
    <sheetView workbookViewId="0">
      <pane ySplit="2" topLeftCell="A10" activePane="bottomLeft" state="frozen"/>
      <selection activeCell="C4" sqref="C4:E4"/>
      <selection pane="bottomLeft" activeCell="C43" sqref="C43"/>
    </sheetView>
  </sheetViews>
  <sheetFormatPr defaultRowHeight="12.5" x14ac:dyDescent="0.25"/>
  <cols>
    <col min="1" max="1" width="36.54296875" bestFit="1" customWidth="1"/>
    <col min="2" max="2" width="37" customWidth="1"/>
    <col min="3" max="3" width="46.453125" customWidth="1"/>
    <col min="4" max="4" width="15.81640625" customWidth="1"/>
  </cols>
  <sheetData>
    <row r="1" spans="1:4" ht="13" x14ac:dyDescent="0.3">
      <c r="A1" s="25"/>
      <c r="B1" s="26" t="s">
        <v>37</v>
      </c>
      <c r="C1" s="26" t="s">
        <v>25</v>
      </c>
      <c r="D1" s="3"/>
    </row>
    <row r="2" spans="1:4" ht="13" x14ac:dyDescent="0.3">
      <c r="A2" s="27" t="s">
        <v>38</v>
      </c>
      <c r="B2" s="2"/>
      <c r="C2" s="2"/>
      <c r="D2" s="22"/>
    </row>
    <row r="3" spans="1:4" x14ac:dyDescent="0.25">
      <c r="A3" s="28" t="s">
        <v>39</v>
      </c>
      <c r="B3" s="100" t="s">
        <v>137</v>
      </c>
      <c r="C3" s="30"/>
      <c r="D3" s="30"/>
    </row>
    <row r="4" spans="1:4" x14ac:dyDescent="0.25">
      <c r="A4" s="30" t="s">
        <v>41</v>
      </c>
      <c r="B4" s="29">
        <v>1</v>
      </c>
      <c r="C4" s="30" t="s">
        <v>42</v>
      </c>
      <c r="D4" s="30"/>
    </row>
    <row r="5" spans="1:4" x14ac:dyDescent="0.25">
      <c r="A5" s="30" t="s">
        <v>11</v>
      </c>
      <c r="B5" s="29">
        <v>99</v>
      </c>
      <c r="C5" s="30"/>
      <c r="D5" s="30"/>
    </row>
    <row r="6" spans="1:4" x14ac:dyDescent="0.25">
      <c r="A6" s="30" t="s">
        <v>43</v>
      </c>
      <c r="B6" s="29">
        <v>3</v>
      </c>
      <c r="C6" s="30"/>
      <c r="D6" s="30"/>
    </row>
    <row r="7" spans="1:4" x14ac:dyDescent="0.25">
      <c r="A7" s="30" t="s">
        <v>33</v>
      </c>
      <c r="B7" s="29">
        <v>1</v>
      </c>
      <c r="C7" s="30"/>
      <c r="D7" s="30"/>
    </row>
    <row r="8" spans="1:4" x14ac:dyDescent="0.25">
      <c r="A8" s="61" t="s">
        <v>125</v>
      </c>
      <c r="B8" s="30">
        <v>4</v>
      </c>
      <c r="C8" s="30"/>
      <c r="D8" s="30"/>
    </row>
    <row r="9" spans="1:4" hidden="1" x14ac:dyDescent="0.25">
      <c r="A9" s="30"/>
      <c r="B9" s="30"/>
      <c r="C9" s="30"/>
      <c r="D9" s="30"/>
    </row>
    <row r="10" spans="1:4" x14ac:dyDescent="0.25">
      <c r="A10" s="61" t="s">
        <v>65</v>
      </c>
      <c r="B10" s="29">
        <v>90</v>
      </c>
      <c r="C10" s="30" t="s">
        <v>66</v>
      </c>
      <c r="D10" s="30"/>
    </row>
    <row r="11" spans="1:4" hidden="1" x14ac:dyDescent="0.25">
      <c r="A11" s="30"/>
      <c r="B11" s="29"/>
      <c r="C11" s="30"/>
      <c r="D11" s="30"/>
    </row>
    <row r="12" spans="1:4" hidden="1" x14ac:dyDescent="0.25">
      <c r="A12" s="30"/>
      <c r="B12" s="29"/>
      <c r="C12" s="30"/>
      <c r="D12" s="30"/>
    </row>
    <row r="13" spans="1:4" x14ac:dyDescent="0.25">
      <c r="A13" s="30" t="s">
        <v>68</v>
      </c>
      <c r="B13" s="29"/>
      <c r="C13" s="30" t="s">
        <v>70</v>
      </c>
      <c r="D13" s="30"/>
    </row>
    <row r="14" spans="1:4" x14ac:dyDescent="0.25">
      <c r="A14" s="61" t="s">
        <v>134</v>
      </c>
      <c r="B14" s="29" t="s">
        <v>122</v>
      </c>
      <c r="C14" s="30"/>
      <c r="D14" s="30"/>
    </row>
    <row r="15" spans="1:4" hidden="1" x14ac:dyDescent="0.25">
      <c r="A15" s="61" t="s">
        <v>120</v>
      </c>
      <c r="B15" s="30"/>
      <c r="C15" s="30"/>
      <c r="D15" s="30"/>
    </row>
    <row r="16" spans="1:4" hidden="1" x14ac:dyDescent="0.25">
      <c r="A16" s="61" t="s">
        <v>121</v>
      </c>
      <c r="B16" s="30"/>
      <c r="C16" s="30"/>
      <c r="D16" s="30"/>
    </row>
    <row r="17" spans="1:4" hidden="1" x14ac:dyDescent="0.25">
      <c r="A17" s="61" t="s">
        <v>119</v>
      </c>
      <c r="B17" s="29" t="s">
        <v>122</v>
      </c>
      <c r="C17" s="30"/>
      <c r="D17" s="30"/>
    </row>
    <row r="18" spans="1:4" hidden="1" x14ac:dyDescent="0.25">
      <c r="A18" s="61" t="s">
        <v>121</v>
      </c>
      <c r="B18" s="30"/>
      <c r="C18" s="30"/>
      <c r="D18" s="30"/>
    </row>
    <row r="19" spans="1:4" hidden="1" x14ac:dyDescent="0.25"/>
    <row r="20" spans="1:4" hidden="1" x14ac:dyDescent="0.25"/>
    <row r="21" spans="1:4" hidden="1" x14ac:dyDescent="0.25"/>
    <row r="23" spans="1:4" ht="38" x14ac:dyDescent="0.3">
      <c r="A23" s="26" t="s">
        <v>67</v>
      </c>
      <c r="B23" s="2"/>
      <c r="C23" s="7" t="s">
        <v>44</v>
      </c>
      <c r="D23" s="2"/>
    </row>
    <row r="24" spans="1:4" hidden="1" x14ac:dyDescent="0.25">
      <c r="A24" s="30" t="s">
        <v>45</v>
      </c>
      <c r="B24" s="30">
        <v>1</v>
      </c>
      <c r="C24" s="30" t="s">
        <v>46</v>
      </c>
    </row>
    <row r="25" spans="1:4" x14ac:dyDescent="0.25">
      <c r="A25" s="30" t="s">
        <v>105</v>
      </c>
      <c r="B25" s="29">
        <v>2</v>
      </c>
      <c r="C25" s="30"/>
    </row>
    <row r="26" spans="1:4" x14ac:dyDescent="0.25">
      <c r="A26" s="30" t="s">
        <v>106</v>
      </c>
      <c r="B26" s="29">
        <v>3</v>
      </c>
      <c r="C26" s="30"/>
    </row>
    <row r="27" spans="1:4" x14ac:dyDescent="0.25">
      <c r="A27" s="30" t="s">
        <v>47</v>
      </c>
      <c r="B27" s="29">
        <v>4</v>
      </c>
      <c r="C27" s="30"/>
      <c r="D27" s="30"/>
    </row>
    <row r="28" spans="1:4" x14ac:dyDescent="0.25">
      <c r="A28" s="30" t="s">
        <v>48</v>
      </c>
      <c r="B28" s="29">
        <v>5</v>
      </c>
      <c r="C28" s="30"/>
      <c r="D28" s="30"/>
    </row>
    <row r="29" spans="1:4" x14ac:dyDescent="0.25">
      <c r="A29" s="30" t="s">
        <v>49</v>
      </c>
      <c r="B29" s="29">
        <v>6</v>
      </c>
      <c r="C29" s="30"/>
      <c r="D29" s="30"/>
    </row>
    <row r="30" spans="1:4" x14ac:dyDescent="0.25">
      <c r="A30" s="30" t="s">
        <v>50</v>
      </c>
      <c r="B30" s="29">
        <v>7</v>
      </c>
      <c r="C30" s="30"/>
      <c r="D30" s="30"/>
    </row>
    <row r="31" spans="1:4" x14ac:dyDescent="0.25">
      <c r="A31" s="30" t="s">
        <v>51</v>
      </c>
      <c r="B31" s="29"/>
      <c r="C31" s="30"/>
      <c r="D31" s="30"/>
    </row>
    <row r="32" spans="1:4" x14ac:dyDescent="0.25">
      <c r="A32" s="30"/>
      <c r="B32" s="29"/>
      <c r="C32" s="30"/>
      <c r="D32" s="30"/>
    </row>
    <row r="33" spans="1:4" x14ac:dyDescent="0.25">
      <c r="A33" s="30"/>
      <c r="B33" s="29"/>
      <c r="C33" s="30"/>
      <c r="D33" s="30"/>
    </row>
    <row r="35" spans="1:4" hidden="1" x14ac:dyDescent="0.25"/>
    <row r="36" spans="1:4" hidden="1" x14ac:dyDescent="0.25"/>
    <row r="37" spans="1:4" hidden="1" x14ac:dyDescent="0.25"/>
    <row r="38" spans="1:4" hidden="1" x14ac:dyDescent="0.25"/>
    <row r="39" spans="1:4" x14ac:dyDescent="0.25">
      <c r="A39" s="2" t="s">
        <v>52</v>
      </c>
      <c r="B39" s="2" t="s">
        <v>53</v>
      </c>
      <c r="C39" s="2" t="s">
        <v>54</v>
      </c>
      <c r="D39" s="71" t="s">
        <v>72</v>
      </c>
    </row>
    <row r="40" spans="1:4" x14ac:dyDescent="0.25">
      <c r="A40" s="30" t="s">
        <v>55</v>
      </c>
      <c r="B40" s="74" t="s">
        <v>142</v>
      </c>
      <c r="C40" s="75" t="s">
        <v>195</v>
      </c>
      <c r="D40" s="29" t="s">
        <v>101</v>
      </c>
    </row>
    <row r="41" spans="1:4" x14ac:dyDescent="0.25">
      <c r="A41" s="30" t="s">
        <v>56</v>
      </c>
      <c r="B41" s="74" t="s">
        <v>142</v>
      </c>
      <c r="C41" s="75" t="s">
        <v>196</v>
      </c>
      <c r="D41" s="29" t="s">
        <v>101</v>
      </c>
    </row>
    <row r="42" spans="1:4" x14ac:dyDescent="0.25">
      <c r="A42" s="30" t="s">
        <v>57</v>
      </c>
      <c r="B42" s="74" t="s">
        <v>197</v>
      </c>
      <c r="C42" s="75" t="s">
        <v>198</v>
      </c>
      <c r="D42" s="29" t="s">
        <v>101</v>
      </c>
    </row>
    <row r="43" spans="1:4" x14ac:dyDescent="0.25">
      <c r="A43" s="30" t="s">
        <v>58</v>
      </c>
      <c r="B43" s="8" t="s">
        <v>118</v>
      </c>
      <c r="C43" s="31" t="s">
        <v>118</v>
      </c>
      <c r="D43" s="29" t="s">
        <v>101</v>
      </c>
    </row>
    <row r="44" spans="1:4" x14ac:dyDescent="0.25">
      <c r="A44" s="30" t="s">
        <v>103</v>
      </c>
      <c r="B44" s="8" t="s">
        <v>118</v>
      </c>
      <c r="C44" s="31" t="s">
        <v>118</v>
      </c>
      <c r="D44" s="29" t="s">
        <v>101</v>
      </c>
    </row>
    <row r="45" spans="1:4" x14ac:dyDescent="0.25">
      <c r="A45" s="30" t="s">
        <v>104</v>
      </c>
      <c r="B45" s="8" t="s">
        <v>118</v>
      </c>
      <c r="C45" s="31" t="s">
        <v>118</v>
      </c>
      <c r="D45" s="29" t="s">
        <v>101</v>
      </c>
    </row>
  </sheetData>
  <sheetProtection algorithmName="SHA-512" hashValue="axQTqCKNMLAPkA5+1xI2tuQbyjn/9JOSZpDsFMa3wt4GjvN1Lpz0VXmJ6OXqUP/eU1UO5LMz8g3lJ6UJcHju1Q==" saltValue="/Maa/1AQZwNaMJx6zz5QQQ==" spinCount="100000" sheet="1" objects="1" scenarios="1"/>
  <phoneticPr fontId="0" type="noConversion"/>
  <dataValidations count="15">
    <dataValidation type="whole" allowBlank="1" showInputMessage="1" showErrorMessage="1" sqref="B9 B15:B16 B18" xr:uid="{00000000-0002-0000-1200-000000000000}">
      <formula1>1</formula1>
      <formula2>2</formula2>
    </dataValidation>
    <dataValidation type="whole" showInputMessage="1" showErrorMessage="1" error="Er moet een waarde ingevoerd worden van 1 t/m 6." sqref="B6" xr:uid="{00000000-0002-0000-1200-000001000000}">
      <formula1>1</formula1>
      <formula2>6</formula2>
    </dataValidation>
    <dataValidation type="whole" allowBlank="1" showInputMessage="1" showErrorMessage="1" sqref="B19:B22" xr:uid="{00000000-0002-0000-1200-000002000000}">
      <formula1>2</formula1>
      <formula2>3</formula2>
    </dataValidation>
    <dataValidation type="whole" allowBlank="1" showInputMessage="1" showErrorMessage="1" sqref="B32:B33" xr:uid="{00000000-0002-0000-1200-000003000000}">
      <formula1>2</formula1>
      <formula2>8</formula2>
    </dataValidation>
    <dataValidation type="whole" showInputMessage="1" showErrorMessage="1" error="Er moet een waarde ingevoerd worden." sqref="B5" xr:uid="{00000000-0002-0000-1200-000004000000}">
      <formula1>1</formula1>
      <formula2>999</formula2>
    </dataValidation>
    <dataValidation type="whole" showInputMessage="1" showErrorMessage="1" error="Er moet een waarde ingevoerd worden." sqref="B4" xr:uid="{00000000-0002-0000-1200-000005000000}">
      <formula1>1</formula1>
      <formula2>2</formula2>
    </dataValidation>
    <dataValidation type="whole" showInputMessage="1" showErrorMessage="1" error="De waarde kan zijn 0 of 1." sqref="B7" xr:uid="{00000000-0002-0000-1200-000006000000}">
      <formula1>0</formula1>
      <formula2>2</formula2>
    </dataValidation>
    <dataValidation type="textLength" showInputMessage="1" showErrorMessage="1" error="Er moet een tekst worden ingevoerd." sqref="B3" xr:uid="{00000000-0002-0000-1200-000007000000}">
      <formula1>1</formula1>
      <formula2>60</formula2>
    </dataValidation>
    <dataValidation type="whole" allowBlank="1" showInputMessage="1" showErrorMessage="1" error="Er moet een waarde ingevoerd worden van 1 t/m 999 of blanko." sqref="B10 B12" xr:uid="{00000000-0002-0000-1200-000008000000}">
      <formula1>1</formula1>
      <formula2>999</formula2>
    </dataValidation>
    <dataValidation type="whole" allowBlank="1" showInputMessage="1" showErrorMessage="1" error="De minimale waarde is 2 de maximale is 8" sqref="B27:B31" xr:uid="{00000000-0002-0000-1200-000009000000}">
      <formula1>2</formula1>
      <formula2>8</formula2>
    </dataValidation>
    <dataValidation type="list" allowBlank="1" showInputMessage="1" showErrorMessage="1" sqref="B13" xr:uid="{00000000-0002-0000-1200-00000A000000}">
      <formula1>"Aanmelden,Afmelden"</formula1>
    </dataValidation>
    <dataValidation type="whole" allowBlank="1" showInputMessage="1" showErrorMessage="1" error="Er moet een waarde ingevoerd worden van 2 t/m 4 of blanko." prompt="Indien hier een aantal wordt ingevoerd dan worden bij een lager aantal starts per combinatie de plaatsingspunten gezet op het aantal wat vermeld staat bij Plaatsingspunten te weinig starts." sqref="B11" xr:uid="{00000000-0002-0000-1200-00000B000000}">
      <formula1>2</formula1>
      <formula2>4</formula2>
    </dataValidation>
    <dataValidation type="list" allowBlank="1" showInputMessage="1" showErrorMessage="1" sqref="B14 B17" xr:uid="{00000000-0002-0000-1200-00000C000000}">
      <formula1>"Ja,Nee"</formula1>
    </dataValidation>
    <dataValidation type="list" allowBlank="1" showInputMessage="1" showErrorMessage="1" sqref="D40:D45" xr:uid="{00000000-0002-0000-1200-00000D000000}">
      <formula1>"1: fouten barrage, 2: totaal fouten"</formula1>
    </dataValidation>
    <dataValidation type="whole" showInputMessage="1" showErrorMessage="1" error="Er moet een waarde ingevoerd worden." sqref="B8" xr:uid="{AFAC62A7-BAB7-43E2-B476-1CB273049547}">
      <formula1>0</formula1>
      <formula2>8</formula2>
    </dataValidation>
  </dataValidations>
  <pageMargins left="0.74803149606299213" right="0.74803149606299213" top="0.98425196850393704" bottom="0.98425196850393704" header="0.51181102362204722" footer="0.51181102362204722"/>
  <pageSetup paperSize="9" scale="97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974" r:id="rId4" name="Button 22">
              <controlPr defaultSize="0" print="0" autoFill="0" autoPict="0" macro="[0]!verbergen_Tab">
                <anchor moveWithCells="1" sizeWithCells="1">
                  <from>
                    <xdr:col>2</xdr:col>
                    <xdr:colOff>165100</xdr:colOff>
                    <xdr:row>13</xdr:row>
                    <xdr:rowOff>38100</xdr:rowOff>
                  </from>
                  <to>
                    <xdr:col>2</xdr:col>
                    <xdr:colOff>3028950</xdr:colOff>
                    <xdr:row>16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Blad1">
    <pageSetUpPr fitToPage="1"/>
  </sheetPr>
  <dimension ref="A1:J5"/>
  <sheetViews>
    <sheetView workbookViewId="0">
      <pane ySplit="4" topLeftCell="A5" activePane="bottomLeft" state="frozen"/>
      <selection activeCell="C4" sqref="C4:E4"/>
      <selection pane="bottomLeft" activeCell="G14" sqref="G14"/>
    </sheetView>
  </sheetViews>
  <sheetFormatPr defaultRowHeight="12.5" x14ac:dyDescent="0.25"/>
  <cols>
    <col min="1" max="1" width="8" style="1" customWidth="1"/>
    <col min="2" max="2" width="10" style="1" customWidth="1"/>
    <col min="3" max="3" width="28.1796875" style="1" customWidth="1"/>
    <col min="4" max="4" width="31.26953125" style="1" customWidth="1"/>
    <col min="5" max="5" width="6.7265625" style="96" bestFit="1" customWidth="1"/>
    <col min="6" max="6" width="4.1796875" style="1" bestFit="1" customWidth="1"/>
    <col min="7" max="7" width="23.26953125" style="1" customWidth="1"/>
    <col min="8" max="8" width="30.453125" style="1" customWidth="1"/>
  </cols>
  <sheetData>
    <row r="1" spans="1:10" x14ac:dyDescent="0.25">
      <c r="A1" s="174" t="s">
        <v>19</v>
      </c>
      <c r="B1" s="175"/>
      <c r="C1" s="175"/>
      <c r="D1" s="175"/>
      <c r="E1" s="175"/>
      <c r="F1" s="175"/>
      <c r="G1" s="175"/>
      <c r="H1" s="176"/>
    </row>
    <row r="2" spans="1:10" hidden="1" x14ac:dyDescent="0.25"/>
    <row r="3" spans="1:10" ht="25.5" customHeight="1" x14ac:dyDescent="0.25">
      <c r="A3" s="6" t="s">
        <v>8</v>
      </c>
      <c r="B3" s="172" t="str">
        <f>Instellingen!B3</f>
        <v>Kring Berkel IJssel</v>
      </c>
      <c r="C3" s="173"/>
      <c r="D3" s="173"/>
      <c r="E3" s="177" t="s">
        <v>123</v>
      </c>
      <c r="F3" s="178"/>
      <c r="G3" s="94" t="s">
        <v>32</v>
      </c>
      <c r="H3" s="93"/>
    </row>
    <row r="4" spans="1:10" x14ac:dyDescent="0.25">
      <c r="A4" s="2" t="s">
        <v>20</v>
      </c>
      <c r="B4" s="2" t="s">
        <v>6</v>
      </c>
      <c r="C4" s="71" t="s">
        <v>124</v>
      </c>
      <c r="D4" s="2" t="s">
        <v>1</v>
      </c>
      <c r="E4" s="97" t="s">
        <v>21</v>
      </c>
      <c r="F4" s="2" t="s">
        <v>23</v>
      </c>
      <c r="G4" s="2" t="s">
        <v>24</v>
      </c>
      <c r="H4" s="2" t="s">
        <v>25</v>
      </c>
      <c r="I4" s="95" t="str">
        <f>IF(C4&lt;&gt;"",RIGHT(C4,LEN(C4)-SEARCH(" ",C4,1)),"")</f>
        <v>/ amazone</v>
      </c>
      <c r="J4" s="95" t="str">
        <f>IF(C4&lt;&gt;"",LEFT(C4, SEARCH(" ",C4,1)),"")</f>
        <v xml:space="preserve">Ruiter </v>
      </c>
    </row>
    <row r="5" spans="1:10" ht="13" x14ac:dyDescent="0.3">
      <c r="A5" s="4"/>
      <c r="B5" s="4"/>
      <c r="C5" s="4"/>
      <c r="D5" s="4"/>
      <c r="E5" s="98"/>
      <c r="F5" s="4"/>
    </row>
  </sheetData>
  <mergeCells count="3">
    <mergeCell ref="B3:D3"/>
    <mergeCell ref="A1:H1"/>
    <mergeCell ref="E3:F3"/>
  </mergeCells>
  <phoneticPr fontId="0" type="noConversion"/>
  <printOptions gridLines="1"/>
  <pageMargins left="0.19685039370078741" right="0.19685039370078741" top="0.98425196850393704" bottom="0.98425196850393704" header="0.51181102362204722" footer="0.51181102362204722"/>
  <pageSetup paperSize="9" scale="92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Afvaardiging">
                <anchor moveWithCells="1" sizeWithCells="1">
                  <from>
                    <xdr:col>6</xdr:col>
                    <xdr:colOff>1289050</xdr:colOff>
                    <xdr:row>1</xdr:row>
                    <xdr:rowOff>0</xdr:rowOff>
                  </from>
                  <to>
                    <xdr:col>7</xdr:col>
                    <xdr:colOff>2012950</xdr:colOff>
                    <xdr:row>2</xdr:row>
                    <xdr:rowOff>317500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11">
    <pageSetUpPr fitToPage="1"/>
  </sheetPr>
  <dimension ref="A1:CP19"/>
  <sheetViews>
    <sheetView tabSelected="1" workbookViewId="0">
      <pane xSplit="5" ySplit="8" topLeftCell="F9" activePane="bottomRight" state="frozen"/>
      <selection activeCell="C4" sqref="C4:E4"/>
      <selection pane="topRight" activeCell="C4" sqref="C4:E4"/>
      <selection pane="bottomLeft" activeCell="C4" sqref="C4:E4"/>
      <selection pane="bottomRight" activeCell="E16" sqref="E16"/>
    </sheetView>
  </sheetViews>
  <sheetFormatPr defaultColWidth="9.1796875" defaultRowHeight="12.5" x14ac:dyDescent="0.25"/>
  <cols>
    <col min="1" max="1" width="4.7265625" style="1" customWidth="1"/>
    <col min="2" max="2" width="10.1796875" style="1" customWidth="1"/>
    <col min="3" max="4" width="22.7265625" style="1" customWidth="1"/>
    <col min="5" max="5" width="6.7265625" style="96" customWidth="1"/>
    <col min="6" max="6" width="18.7265625" style="1" customWidth="1"/>
    <col min="7" max="7" width="3.7265625" style="62" customWidth="1"/>
    <col min="8" max="8" width="4.54296875" style="67" customWidth="1"/>
    <col min="9" max="9" width="4.1796875" style="67" customWidth="1"/>
    <col min="10" max="10" width="3.7265625" style="87" customWidth="1"/>
    <col min="11" max="11" width="4.54296875" style="68" customWidth="1"/>
    <col min="12" max="12" width="4.1796875" style="68" customWidth="1"/>
    <col min="13" max="14" width="3" style="62" customWidth="1"/>
    <col min="15" max="15" width="3.7265625" style="63" customWidth="1"/>
    <col min="16" max="16" width="4.54296875" style="70" customWidth="1"/>
    <col min="17" max="18" width="4.1796875" style="70" customWidth="1"/>
    <col min="19" max="19" width="3.7265625" style="63" customWidth="1"/>
    <col min="20" max="20" width="4.54296875" style="70" customWidth="1"/>
    <col min="21" max="21" width="4.1796875" style="70" customWidth="1"/>
    <col min="22" max="23" width="3" style="63" customWidth="1"/>
    <col min="24" max="24" width="3.7265625" style="62" customWidth="1"/>
    <col min="25" max="25" width="4.54296875" style="68" customWidth="1"/>
    <col min="26" max="27" width="4.1796875" style="68" customWidth="1"/>
    <col min="28" max="28" width="3.7265625" style="62" customWidth="1"/>
    <col min="29" max="29" width="4.54296875" style="68" customWidth="1"/>
    <col min="30" max="30" width="4.1796875" style="68" customWidth="1"/>
    <col min="31" max="32" width="3" style="62" customWidth="1"/>
    <col min="33" max="33" width="3.7265625" style="63" hidden="1" customWidth="1"/>
    <col min="34" max="34" width="4.54296875" style="70" hidden="1" customWidth="1"/>
    <col min="35" max="35" width="4.1796875" style="70" hidden="1" customWidth="1"/>
    <col min="36" max="36" width="3.7265625" style="63" hidden="1" customWidth="1"/>
    <col min="37" max="37" width="4.54296875" style="70" hidden="1" customWidth="1"/>
    <col min="38" max="38" width="4.1796875" style="70" hidden="1" customWidth="1"/>
    <col min="39" max="40" width="3" style="63" hidden="1" customWidth="1"/>
    <col min="41" max="41" width="3.7265625" style="62" hidden="1" customWidth="1"/>
    <col min="42" max="42" width="4.54296875" style="68" hidden="1" customWidth="1"/>
    <col min="43" max="43" width="4.1796875" style="68" hidden="1" customWidth="1"/>
    <col min="44" max="44" width="3.7265625" style="62" hidden="1" customWidth="1"/>
    <col min="45" max="45" width="4.54296875" style="68" hidden="1" customWidth="1"/>
    <col min="46" max="46" width="4.1796875" style="68" hidden="1" customWidth="1"/>
    <col min="47" max="48" width="3" style="62" hidden="1" customWidth="1"/>
    <col min="49" max="49" width="3.7265625" style="63" hidden="1" customWidth="1"/>
    <col min="50" max="50" width="4.54296875" style="70" hidden="1" customWidth="1"/>
    <col min="51" max="51" width="4.1796875" style="70" hidden="1" customWidth="1"/>
    <col min="52" max="52" width="3.7265625" style="63" hidden="1" customWidth="1"/>
    <col min="53" max="53" width="4.54296875" style="70" hidden="1" customWidth="1"/>
    <col min="54" max="54" width="4.1796875" style="70" hidden="1" customWidth="1"/>
    <col min="55" max="56" width="3" style="63" hidden="1" customWidth="1"/>
    <col min="57" max="57" width="5.7265625" customWidth="1"/>
    <col min="58" max="58" width="5.54296875" bestFit="1" customWidth="1"/>
    <col min="59" max="59" width="6" customWidth="1"/>
    <col min="60" max="60" width="4" style="1" customWidth="1"/>
    <col min="61" max="61" width="4.81640625" style="1" customWidth="1"/>
    <col min="62" max="62" width="5.453125" style="1" customWidth="1"/>
    <col min="63" max="63" width="17.26953125" style="1" customWidth="1"/>
    <col min="65" max="65" width="4" hidden="1" customWidth="1"/>
    <col min="66" max="66" width="5" hidden="1" customWidth="1"/>
    <col min="67" max="67" width="4" hidden="1" customWidth="1"/>
    <col min="68" max="68" width="6.7265625" hidden="1" customWidth="1"/>
    <col min="69" max="69" width="5.7265625" hidden="1" customWidth="1"/>
    <col min="70" max="70" width="4" hidden="1" customWidth="1"/>
    <col min="71" max="71" width="5" hidden="1" customWidth="1"/>
    <col min="72" max="72" width="4" hidden="1" customWidth="1"/>
    <col min="73" max="73" width="6.7265625" hidden="1" customWidth="1"/>
    <col min="74" max="74" width="5.7265625" hidden="1" customWidth="1"/>
    <col min="75" max="75" width="4" hidden="1" customWidth="1"/>
    <col min="76" max="76" width="5" hidden="1" customWidth="1"/>
    <col min="77" max="77" width="4" hidden="1" customWidth="1"/>
    <col min="78" max="78" width="6.7265625" hidden="1" customWidth="1"/>
    <col min="79" max="79" width="5.7265625" hidden="1" customWidth="1"/>
    <col min="80" max="80" width="4" hidden="1" customWidth="1"/>
    <col min="81" max="81" width="5" hidden="1" customWidth="1"/>
    <col min="82" max="82" width="4" hidden="1" customWidth="1"/>
    <col min="83" max="83" width="6.7265625" hidden="1" customWidth="1"/>
    <col min="84" max="84" width="6.26953125" hidden="1" customWidth="1"/>
    <col min="85" max="85" width="4" hidden="1" customWidth="1"/>
    <col min="86" max="86" width="5" hidden="1" customWidth="1"/>
    <col min="87" max="87" width="4" hidden="1" customWidth="1"/>
    <col min="88" max="88" width="6.7265625" hidden="1" customWidth="1"/>
    <col min="89" max="89" width="6.26953125" hidden="1" customWidth="1"/>
    <col min="90" max="90" width="4" hidden="1" customWidth="1"/>
    <col min="91" max="91" width="5" hidden="1" customWidth="1"/>
    <col min="92" max="92" width="4" hidden="1" customWidth="1"/>
    <col min="93" max="93" width="6.7265625" hidden="1" customWidth="1"/>
    <col min="94" max="94" width="6.26953125" hidden="1" customWidth="1"/>
  </cols>
  <sheetData>
    <row r="1" spans="1:94" x14ac:dyDescent="0.25">
      <c r="A1" s="133" t="s">
        <v>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5"/>
    </row>
    <row r="2" spans="1:94" ht="12.75" hidden="1" customHeight="1" x14ac:dyDescent="0.25">
      <c r="A2" s="9"/>
      <c r="B2" s="9"/>
      <c r="C2" s="9"/>
      <c r="D2" s="9"/>
      <c r="E2" s="99"/>
      <c r="F2" s="9"/>
      <c r="G2" s="84"/>
      <c r="H2" s="65"/>
      <c r="I2" s="65"/>
      <c r="J2" s="85"/>
      <c r="N2" s="62">
        <v>1</v>
      </c>
      <c r="O2" s="88"/>
      <c r="W2" s="63">
        <v>2</v>
      </c>
      <c r="X2" s="84"/>
      <c r="AF2" s="62">
        <v>3</v>
      </c>
      <c r="AG2" s="88"/>
      <c r="AN2" s="63">
        <v>4</v>
      </c>
      <c r="AO2" s="84"/>
      <c r="AV2" s="62">
        <v>5</v>
      </c>
      <c r="AW2" s="88"/>
      <c r="BD2" s="63">
        <v>6</v>
      </c>
      <c r="BE2">
        <f>N2+W2+AF2+AN2+AV2+BD2</f>
        <v>21</v>
      </c>
      <c r="BF2" s="24">
        <f>IF($O$4&gt;0,(LARGE(($N2,$W2,$AF2,$AN2,$AV2,$BD2),1)),"0")</f>
        <v>6</v>
      </c>
      <c r="BG2" s="24">
        <f>BE2-BF2</f>
        <v>15</v>
      </c>
      <c r="BH2" s="1" t="str">
        <f>IF($O$4&gt;1,(LARGE(($N2,$W2,$AF2,$AN2,$AV2,$BD2),1))+(LARGE(($N2,$W2,$AF2,$AN2,$AV2,$BD2),2)),"0")</f>
        <v>0</v>
      </c>
      <c r="BM2">
        <f>IF(G2&gt;99,199,G2)</f>
        <v>0</v>
      </c>
      <c r="BN2">
        <f>IF(H2="",0,H2)</f>
        <v>0</v>
      </c>
      <c r="BO2">
        <f>IF(J2&gt;99,199,J2)</f>
        <v>0</v>
      </c>
      <c r="BP2">
        <f>IF(K2="",0,K2)</f>
        <v>0</v>
      </c>
      <c r="BQ2">
        <f>BM2+BO2</f>
        <v>0</v>
      </c>
      <c r="BR2">
        <f>IF(O2&gt;99,199,O2)</f>
        <v>0</v>
      </c>
      <c r="BS2">
        <f>IF(P2="",0,P2)</f>
        <v>0</v>
      </c>
      <c r="BT2">
        <f>IF(S2&gt;99,199,S2)</f>
        <v>0</v>
      </c>
      <c r="BU2">
        <f>IF(T2="",0,T2)</f>
        <v>0</v>
      </c>
      <c r="BV2">
        <f>BR2+BT2</f>
        <v>0</v>
      </c>
      <c r="BW2">
        <f>IF(X2&gt;99,199,X2)</f>
        <v>0</v>
      </c>
      <c r="BX2">
        <f>IF(Y2="",0,Y2)</f>
        <v>0</v>
      </c>
      <c r="BY2">
        <f>IF(AB2&gt;99,199,AB2)</f>
        <v>0</v>
      </c>
      <c r="BZ2">
        <f>IF(AC2="",0,AC2)</f>
        <v>0</v>
      </c>
      <c r="CA2">
        <f>BW2+BY2</f>
        <v>0</v>
      </c>
      <c r="CB2">
        <f>IF(AG2&gt;99,199,AG2)</f>
        <v>0</v>
      </c>
      <c r="CC2">
        <f>IF(AH2="",0,AH2)</f>
        <v>0</v>
      </c>
      <c r="CD2">
        <f>IF(AJ2&gt;99,199,AJ2)</f>
        <v>0</v>
      </c>
      <c r="CE2">
        <f>IF(AK2="",0,AK2)</f>
        <v>0</v>
      </c>
      <c r="CF2">
        <f>CB2+CD2</f>
        <v>0</v>
      </c>
      <c r="CG2">
        <f>IF(AO2&gt;99,199,AO2)</f>
        <v>0</v>
      </c>
      <c r="CH2">
        <f>IF(AP2="",0,AP2)</f>
        <v>0</v>
      </c>
      <c r="CI2">
        <f>IF(AR2&gt;99,199,AR2)</f>
        <v>0</v>
      </c>
      <c r="CJ2">
        <f>IF(AS2="",0,AS2)</f>
        <v>0</v>
      </c>
      <c r="CK2">
        <f>CG2+CI2</f>
        <v>0</v>
      </c>
      <c r="CL2">
        <f>IF(AW2&gt;99,199,AW2)</f>
        <v>0</v>
      </c>
      <c r="CM2">
        <f>IF(AX2="",0,AX2)</f>
        <v>0</v>
      </c>
      <c r="CN2">
        <f>IF(AZ2&gt;99,199,AZ2)</f>
        <v>0</v>
      </c>
      <c r="CO2">
        <f>IF(BA2="",0,BA2)</f>
        <v>0</v>
      </c>
      <c r="CP2">
        <f>CL2+CN2</f>
        <v>0</v>
      </c>
    </row>
    <row r="3" spans="1:94" x14ac:dyDescent="0.25">
      <c r="A3" s="102" t="s">
        <v>8</v>
      </c>
      <c r="B3" s="104"/>
      <c r="C3" s="136" t="str">
        <f>Instellingen!B3</f>
        <v>Kring Berkel IJssel</v>
      </c>
      <c r="D3" s="137"/>
      <c r="E3" s="138"/>
      <c r="F3" s="102" t="s">
        <v>27</v>
      </c>
      <c r="G3" s="103"/>
      <c r="H3" s="103"/>
      <c r="I3" s="103"/>
      <c r="J3" s="103"/>
      <c r="K3" s="103"/>
      <c r="L3" s="103"/>
      <c r="M3" s="103"/>
      <c r="N3" s="104"/>
      <c r="O3" s="139"/>
      <c r="P3" s="140"/>
      <c r="Q3" s="140"/>
      <c r="R3" s="140"/>
      <c r="S3" s="140"/>
      <c r="T3" s="140"/>
      <c r="U3" s="140"/>
      <c r="V3" s="140"/>
      <c r="W3" s="141"/>
      <c r="X3" s="105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7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102" t="s">
        <v>26</v>
      </c>
      <c r="BF3" s="103"/>
      <c r="BG3" s="103"/>
      <c r="BH3" s="104"/>
      <c r="BI3" s="20">
        <f>Instellingen!B6</f>
        <v>3</v>
      </c>
      <c r="BJ3" s="142"/>
      <c r="BK3" s="143"/>
    </row>
    <row r="4" spans="1:94" x14ac:dyDescent="0.25">
      <c r="A4" s="102" t="s">
        <v>9</v>
      </c>
      <c r="B4" s="104"/>
      <c r="C4" s="148" t="s">
        <v>126</v>
      </c>
      <c r="D4" s="137"/>
      <c r="E4" s="138"/>
      <c r="F4" s="102" t="s">
        <v>33</v>
      </c>
      <c r="G4" s="103"/>
      <c r="H4" s="103"/>
      <c r="I4" s="103"/>
      <c r="J4" s="103"/>
      <c r="K4" s="103"/>
      <c r="L4" s="103"/>
      <c r="M4" s="103"/>
      <c r="N4" s="104"/>
      <c r="O4" s="136">
        <f>Instellingen!B7</f>
        <v>1</v>
      </c>
      <c r="P4" s="137"/>
      <c r="Q4" s="137"/>
      <c r="R4" s="137"/>
      <c r="S4" s="137"/>
      <c r="T4" s="137"/>
      <c r="U4" s="137"/>
      <c r="V4" s="137"/>
      <c r="W4" s="138"/>
      <c r="X4" s="108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1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102"/>
      <c r="BF4" s="103"/>
      <c r="BG4" s="103"/>
      <c r="BH4" s="104"/>
      <c r="BI4" s="20"/>
      <c r="BJ4" s="144"/>
      <c r="BK4" s="145"/>
    </row>
    <row r="5" spans="1:94" x14ac:dyDescent="0.25">
      <c r="A5" s="102" t="s">
        <v>10</v>
      </c>
      <c r="B5" s="104"/>
      <c r="C5" s="136"/>
      <c r="D5" s="137"/>
      <c r="E5" s="138"/>
      <c r="F5" s="102" t="s">
        <v>11</v>
      </c>
      <c r="G5" s="103"/>
      <c r="H5" s="103"/>
      <c r="I5" s="103"/>
      <c r="J5" s="103"/>
      <c r="K5" s="103"/>
      <c r="L5" s="103"/>
      <c r="M5" s="103"/>
      <c r="N5" s="104"/>
      <c r="O5" s="136">
        <f>Instellingen!B5</f>
        <v>99</v>
      </c>
      <c r="P5" s="137"/>
      <c r="Q5" s="137"/>
      <c r="R5" s="137"/>
      <c r="S5" s="137"/>
      <c r="T5" s="137"/>
      <c r="U5" s="137"/>
      <c r="V5" s="137"/>
      <c r="W5" s="138"/>
      <c r="X5" s="111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3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114" t="s">
        <v>12</v>
      </c>
      <c r="BF5" s="115"/>
      <c r="BG5" s="115"/>
      <c r="BH5" s="116"/>
      <c r="BI5" s="8">
        <v>2</v>
      </c>
      <c r="BJ5" s="144"/>
      <c r="BK5" s="145"/>
    </row>
    <row r="6" spans="1:94" ht="12.75" customHeight="1" x14ac:dyDescent="0.25">
      <c r="A6" s="149"/>
      <c r="B6" s="150"/>
      <c r="C6" s="150"/>
      <c r="D6" s="150"/>
      <c r="E6" s="151"/>
      <c r="F6" s="36" t="s">
        <v>13</v>
      </c>
      <c r="G6" s="127" t="str">
        <f>Instellingen!B40</f>
        <v>Laag-Soeren</v>
      </c>
      <c r="H6" s="128"/>
      <c r="I6" s="128"/>
      <c r="J6" s="128"/>
      <c r="K6" s="128"/>
      <c r="L6" s="128"/>
      <c r="M6" s="128"/>
      <c r="N6" s="129"/>
      <c r="O6" s="130" t="str">
        <f>Instellingen!B41</f>
        <v>Laag-Soeren</v>
      </c>
      <c r="P6" s="131"/>
      <c r="Q6" s="131"/>
      <c r="R6" s="131"/>
      <c r="S6" s="131"/>
      <c r="T6" s="131"/>
      <c r="U6" s="131"/>
      <c r="V6" s="131"/>
      <c r="W6" s="132"/>
      <c r="X6" s="127" t="str">
        <f>Instellingen!B42</f>
        <v>Brummen</v>
      </c>
      <c r="Y6" s="128"/>
      <c r="Z6" s="128"/>
      <c r="AA6" s="128"/>
      <c r="AB6" s="128"/>
      <c r="AC6" s="128"/>
      <c r="AD6" s="128"/>
      <c r="AE6" s="128"/>
      <c r="AF6" s="129"/>
      <c r="AG6" s="130" t="str">
        <f>Instellingen!B43</f>
        <v xml:space="preserve"> </v>
      </c>
      <c r="AH6" s="131"/>
      <c r="AI6" s="131"/>
      <c r="AJ6" s="131"/>
      <c r="AK6" s="131"/>
      <c r="AL6" s="131"/>
      <c r="AM6" s="131"/>
      <c r="AN6" s="132"/>
      <c r="AO6" s="127" t="str">
        <f>Instellingen!B44</f>
        <v xml:space="preserve"> </v>
      </c>
      <c r="AP6" s="128"/>
      <c r="AQ6" s="128"/>
      <c r="AR6" s="128"/>
      <c r="AS6" s="128"/>
      <c r="AT6" s="128"/>
      <c r="AU6" s="128"/>
      <c r="AV6" s="129"/>
      <c r="AW6" s="130" t="str">
        <f>Instellingen!B45</f>
        <v xml:space="preserve"> </v>
      </c>
      <c r="AX6" s="131"/>
      <c r="AY6" s="131"/>
      <c r="AZ6" s="131"/>
      <c r="BA6" s="131"/>
      <c r="BB6" s="131"/>
      <c r="BC6" s="131"/>
      <c r="BD6" s="132"/>
      <c r="BE6" s="117" t="s">
        <v>32</v>
      </c>
      <c r="BF6" s="118"/>
      <c r="BG6" s="104"/>
      <c r="BH6" s="34"/>
      <c r="BI6" s="20"/>
      <c r="BJ6" s="144"/>
      <c r="BK6" s="145"/>
    </row>
    <row r="7" spans="1:94" ht="12.75" customHeight="1" x14ac:dyDescent="0.25">
      <c r="A7" s="152"/>
      <c r="B7" s="152"/>
      <c r="C7" s="152"/>
      <c r="D7" s="152"/>
      <c r="E7" s="153"/>
      <c r="F7" s="36" t="s">
        <v>14</v>
      </c>
      <c r="G7" s="119" t="str">
        <f>Instellingen!C40</f>
        <v>5 oktober 2024</v>
      </c>
      <c r="H7" s="120"/>
      <c r="I7" s="120"/>
      <c r="J7" s="120"/>
      <c r="K7" s="120"/>
      <c r="L7" s="120"/>
      <c r="M7" s="120"/>
      <c r="N7" s="121"/>
      <c r="O7" s="154" t="str">
        <f>Instellingen!C41</f>
        <v>2 november 2024</v>
      </c>
      <c r="P7" s="155"/>
      <c r="Q7" s="155"/>
      <c r="R7" s="155"/>
      <c r="S7" s="155"/>
      <c r="T7" s="155"/>
      <c r="U7" s="155"/>
      <c r="V7" s="155"/>
      <c r="W7" s="156"/>
      <c r="X7" s="119" t="str">
        <f>Instellingen!C42</f>
        <v>23 november 2024</v>
      </c>
      <c r="Y7" s="120"/>
      <c r="Z7" s="120"/>
      <c r="AA7" s="120"/>
      <c r="AB7" s="120"/>
      <c r="AC7" s="120"/>
      <c r="AD7" s="120"/>
      <c r="AE7" s="120"/>
      <c r="AF7" s="121"/>
      <c r="AG7" s="122" t="str">
        <f>Instellingen!C43</f>
        <v xml:space="preserve"> </v>
      </c>
      <c r="AH7" s="123"/>
      <c r="AI7" s="123"/>
      <c r="AJ7" s="123"/>
      <c r="AK7" s="123"/>
      <c r="AL7" s="123"/>
      <c r="AM7" s="123"/>
      <c r="AN7" s="124"/>
      <c r="AO7" s="122" t="str">
        <f>Instellingen!C44</f>
        <v xml:space="preserve"> </v>
      </c>
      <c r="AP7" s="125"/>
      <c r="AQ7" s="125"/>
      <c r="AR7" s="125"/>
      <c r="AS7" s="125"/>
      <c r="AT7" s="125"/>
      <c r="AU7" s="125"/>
      <c r="AV7" s="126"/>
      <c r="AW7" s="122" t="str">
        <f>Instellingen!C45</f>
        <v xml:space="preserve"> </v>
      </c>
      <c r="AX7" s="125"/>
      <c r="AY7" s="125"/>
      <c r="AZ7" s="125"/>
      <c r="BA7" s="125"/>
      <c r="BB7" s="125"/>
      <c r="BC7" s="125"/>
      <c r="BD7" s="126"/>
      <c r="BE7" s="37" t="s">
        <v>34</v>
      </c>
      <c r="BF7" s="10" t="s">
        <v>35</v>
      </c>
      <c r="BG7" s="5" t="s">
        <v>36</v>
      </c>
      <c r="BH7" s="3"/>
      <c r="BI7" s="3"/>
      <c r="BJ7" s="146"/>
      <c r="BK7" s="147"/>
    </row>
    <row r="8" spans="1:94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97" t="s">
        <v>71</v>
      </c>
      <c r="F8" s="36" t="s">
        <v>3</v>
      </c>
      <c r="G8" s="7" t="s">
        <v>74</v>
      </c>
      <c r="H8" s="66" t="s">
        <v>75</v>
      </c>
      <c r="I8" s="66" t="s">
        <v>76</v>
      </c>
      <c r="J8" s="86" t="s">
        <v>77</v>
      </c>
      <c r="K8" s="69" t="s">
        <v>78</v>
      </c>
      <c r="L8" s="69" t="s">
        <v>79</v>
      </c>
      <c r="M8" s="2" t="s">
        <v>4</v>
      </c>
      <c r="N8" s="2" t="s">
        <v>15</v>
      </c>
      <c r="O8" s="89" t="s">
        <v>74</v>
      </c>
      <c r="P8" s="78" t="s">
        <v>75</v>
      </c>
      <c r="Q8" s="78" t="s">
        <v>76</v>
      </c>
      <c r="R8" s="78" t="s">
        <v>199</v>
      </c>
      <c r="S8" s="71" t="s">
        <v>77</v>
      </c>
      <c r="T8" s="78" t="s">
        <v>99</v>
      </c>
      <c r="U8" s="78" t="s">
        <v>200</v>
      </c>
      <c r="V8" s="2" t="s">
        <v>4</v>
      </c>
      <c r="W8" s="2" t="s">
        <v>15</v>
      </c>
      <c r="X8" s="89" t="s">
        <v>74</v>
      </c>
      <c r="Y8" s="78" t="s">
        <v>75</v>
      </c>
      <c r="Z8" s="78" t="s">
        <v>76</v>
      </c>
      <c r="AA8" s="78" t="s">
        <v>199</v>
      </c>
      <c r="AB8" s="71" t="s">
        <v>77</v>
      </c>
      <c r="AC8" s="78" t="s">
        <v>99</v>
      </c>
      <c r="AD8" s="78" t="s">
        <v>200</v>
      </c>
      <c r="AE8" s="2" t="s">
        <v>4</v>
      </c>
      <c r="AF8" s="2" t="s">
        <v>15</v>
      </c>
      <c r="AG8" s="89" t="s">
        <v>74</v>
      </c>
      <c r="AH8" s="78" t="s">
        <v>75</v>
      </c>
      <c r="AI8" s="78" t="s">
        <v>76</v>
      </c>
      <c r="AJ8" s="71" t="s">
        <v>77</v>
      </c>
      <c r="AK8" s="78" t="s">
        <v>78</v>
      </c>
      <c r="AL8" s="78" t="s">
        <v>79</v>
      </c>
      <c r="AM8" s="2" t="s">
        <v>4</v>
      </c>
      <c r="AN8" s="2" t="s">
        <v>15</v>
      </c>
      <c r="AO8" s="89" t="s">
        <v>74</v>
      </c>
      <c r="AP8" s="78" t="s">
        <v>75</v>
      </c>
      <c r="AQ8" s="78" t="s">
        <v>76</v>
      </c>
      <c r="AR8" s="71" t="s">
        <v>77</v>
      </c>
      <c r="AS8" s="78" t="s">
        <v>78</v>
      </c>
      <c r="AT8" s="78" t="s">
        <v>79</v>
      </c>
      <c r="AU8" s="2" t="s">
        <v>4</v>
      </c>
      <c r="AV8" s="2" t="s">
        <v>15</v>
      </c>
      <c r="AW8" s="89" t="s">
        <v>74</v>
      </c>
      <c r="AX8" s="78" t="s">
        <v>75</v>
      </c>
      <c r="AY8" s="78" t="s">
        <v>76</v>
      </c>
      <c r="AZ8" s="71" t="s">
        <v>77</v>
      </c>
      <c r="BA8" s="78" t="s">
        <v>78</v>
      </c>
      <c r="BB8" s="78" t="s">
        <v>79</v>
      </c>
      <c r="BC8" s="2" t="s">
        <v>4</v>
      </c>
      <c r="BD8" s="2" t="s">
        <v>15</v>
      </c>
      <c r="BE8" s="38" t="s">
        <v>22</v>
      </c>
      <c r="BF8" s="23" t="s">
        <v>22</v>
      </c>
      <c r="BG8" s="64" t="s">
        <v>22</v>
      </c>
      <c r="BH8" s="22" t="s">
        <v>16</v>
      </c>
      <c r="BI8" s="22" t="s">
        <v>17</v>
      </c>
      <c r="BJ8" s="7" t="s">
        <v>69</v>
      </c>
      <c r="BK8" s="2" t="s">
        <v>5</v>
      </c>
      <c r="BM8" s="72" t="s">
        <v>87</v>
      </c>
      <c r="BN8" s="72" t="s">
        <v>80</v>
      </c>
      <c r="BO8" s="72" t="s">
        <v>88</v>
      </c>
      <c r="BP8" s="72" t="s">
        <v>81</v>
      </c>
      <c r="BQ8" s="72" t="s">
        <v>98</v>
      </c>
      <c r="BR8" s="72" t="s">
        <v>89</v>
      </c>
      <c r="BS8" s="72" t="s">
        <v>82</v>
      </c>
      <c r="BT8" s="72" t="s">
        <v>90</v>
      </c>
      <c r="BU8" s="72" t="s">
        <v>102</v>
      </c>
      <c r="BV8" s="73" t="s">
        <v>97</v>
      </c>
      <c r="BW8" s="72" t="s">
        <v>91</v>
      </c>
      <c r="BX8" s="72" t="s">
        <v>83</v>
      </c>
      <c r="BY8" s="72" t="s">
        <v>92</v>
      </c>
      <c r="BZ8" s="72" t="s">
        <v>84</v>
      </c>
      <c r="CA8" s="73" t="s">
        <v>96</v>
      </c>
      <c r="CB8" s="72" t="s">
        <v>93</v>
      </c>
      <c r="CC8" s="72" t="s">
        <v>85</v>
      </c>
      <c r="CD8" s="72" t="s">
        <v>94</v>
      </c>
      <c r="CE8" s="73" t="s">
        <v>86</v>
      </c>
      <c r="CF8" s="73" t="s">
        <v>95</v>
      </c>
      <c r="CG8" s="73" t="s">
        <v>107</v>
      </c>
      <c r="CH8" s="73" t="s">
        <v>108</v>
      </c>
      <c r="CI8" s="73" t="s">
        <v>109</v>
      </c>
      <c r="CJ8" s="73" t="s">
        <v>110</v>
      </c>
      <c r="CK8" s="73" t="s">
        <v>111</v>
      </c>
      <c r="CL8" s="73" t="s">
        <v>112</v>
      </c>
      <c r="CM8" s="73" t="s">
        <v>113</v>
      </c>
      <c r="CN8" s="73" t="s">
        <v>114</v>
      </c>
      <c r="CO8" s="73" t="s">
        <v>115</v>
      </c>
      <c r="CP8" s="73" t="s">
        <v>116</v>
      </c>
    </row>
    <row r="9" spans="1:94" x14ac:dyDescent="0.25">
      <c r="B9" s="1" t="s">
        <v>162</v>
      </c>
      <c r="C9" s="1" t="s">
        <v>185</v>
      </c>
      <c r="D9" s="1" t="s">
        <v>163</v>
      </c>
      <c r="E9" s="96" t="s">
        <v>184</v>
      </c>
      <c r="F9" s="1" t="s">
        <v>164</v>
      </c>
      <c r="G9" s="62">
        <v>0</v>
      </c>
      <c r="H9" s="67">
        <v>70</v>
      </c>
      <c r="I9" s="67">
        <v>7</v>
      </c>
      <c r="J9" s="87">
        <v>0</v>
      </c>
      <c r="K9" s="68">
        <v>70</v>
      </c>
      <c r="L9" s="68">
        <v>7</v>
      </c>
      <c r="M9" s="62">
        <v>2</v>
      </c>
      <c r="N9" s="62">
        <v>2</v>
      </c>
      <c r="O9" s="63">
        <v>0</v>
      </c>
      <c r="P9" s="70">
        <v>76</v>
      </c>
      <c r="Q9" s="70">
        <v>8</v>
      </c>
      <c r="S9" s="63">
        <v>0</v>
      </c>
      <c r="T9" s="70">
        <v>38.869999999999997</v>
      </c>
      <c r="U9" s="70">
        <v>1</v>
      </c>
      <c r="V9" s="63">
        <v>1</v>
      </c>
      <c r="W9" s="63">
        <v>1</v>
      </c>
      <c r="BE9">
        <f t="shared" ref="BE9:BE19" si="0">N9+W9+AF9+AN9+AV9+BD9</f>
        <v>3</v>
      </c>
      <c r="BG9" s="24"/>
      <c r="BM9">
        <f t="shared" ref="BM9:BM19" si="1">IF(G9&gt;99,199,G9)</f>
        <v>0</v>
      </c>
      <c r="BN9">
        <f t="shared" ref="BN9:BN19" si="2">IF(H9="",0,H9)</f>
        <v>70</v>
      </c>
      <c r="BO9">
        <f t="shared" ref="BO9:BO19" si="3">IF(J9&gt;99,199,J9)</f>
        <v>0</v>
      </c>
      <c r="BP9">
        <f t="shared" ref="BP9:BP19" si="4">IF(K9="",0,K9)</f>
        <v>70</v>
      </c>
      <c r="BQ9">
        <f t="shared" ref="BQ9:BQ19" si="5">BM9+BO9</f>
        <v>0</v>
      </c>
      <c r="BR9">
        <f t="shared" ref="BR9:BR19" si="6">IF(O9&gt;99,199,O9)</f>
        <v>0</v>
      </c>
      <c r="BS9">
        <f t="shared" ref="BS9:BS19" si="7">IF(P9="",0,P9)</f>
        <v>76</v>
      </c>
      <c r="BT9">
        <f t="shared" ref="BT9:BT19" si="8">IF(S9&gt;99,199,S9)</f>
        <v>0</v>
      </c>
      <c r="BU9">
        <f t="shared" ref="BU9:BU19" si="9">IF(T9="",0,T9)</f>
        <v>38.869999999999997</v>
      </c>
      <c r="BV9">
        <f t="shared" ref="BV9:BV19" si="10">BR9+BT9</f>
        <v>0</v>
      </c>
      <c r="BW9">
        <f t="shared" ref="BW9:BW19" si="11">IF(X9&gt;99,199,X9)</f>
        <v>0</v>
      </c>
      <c r="BX9">
        <f t="shared" ref="BX9:BX19" si="12">IF(Y9="",0,Y9)</f>
        <v>0</v>
      </c>
      <c r="BY9">
        <f t="shared" ref="BY9:BY19" si="13">IF(AB9&gt;99,199,AB9)</f>
        <v>0</v>
      </c>
      <c r="BZ9">
        <f t="shared" ref="BZ9:BZ19" si="14">IF(AC9="",0,AC9)</f>
        <v>0</v>
      </c>
      <c r="CA9">
        <f t="shared" ref="CA9:CA19" si="15">BW9+BY9</f>
        <v>0</v>
      </c>
      <c r="CB9">
        <f t="shared" ref="CB9:CB19" si="16">IF(AG9&gt;99,199,AG9)</f>
        <v>0</v>
      </c>
      <c r="CC9">
        <f t="shared" ref="CC9:CC19" si="17">IF(AH9="",0,AH9)</f>
        <v>0</v>
      </c>
      <c r="CD9">
        <f t="shared" ref="CD9:CD19" si="18">IF(AJ9&gt;99,199,AJ9)</f>
        <v>0</v>
      </c>
      <c r="CE9">
        <f t="shared" ref="CE9:CE19" si="19">IF(AK9="",0,AK9)</f>
        <v>0</v>
      </c>
      <c r="CF9">
        <f t="shared" ref="CF9:CF19" si="20">CB9+CD9</f>
        <v>0</v>
      </c>
      <c r="CG9">
        <f t="shared" ref="CG9:CG19" si="21">IF(AO9&gt;99,199,AO9)</f>
        <v>0</v>
      </c>
      <c r="CH9">
        <f t="shared" ref="CH9:CH19" si="22">IF(AP9="",0,AP9)</f>
        <v>0</v>
      </c>
      <c r="CI9">
        <f t="shared" ref="CI9:CI19" si="23">IF(AR9&gt;99,199,AR9)</f>
        <v>0</v>
      </c>
      <c r="CJ9">
        <f t="shared" ref="CJ9:CJ19" si="24">IF(AS9="",0,AS9)</f>
        <v>0</v>
      </c>
      <c r="CK9">
        <f t="shared" ref="CK9:CK19" si="25">CG9+CI9</f>
        <v>0</v>
      </c>
      <c r="CL9">
        <f t="shared" ref="CL9:CL19" si="26">IF(AW9&gt;99,199,AW9)</f>
        <v>0</v>
      </c>
      <c r="CM9">
        <f t="shared" ref="CM9:CM19" si="27">IF(AX9="",0,AX9)</f>
        <v>0</v>
      </c>
      <c r="CN9">
        <f t="shared" ref="CN9:CN19" si="28">IF(AZ9&gt;99,199,AZ9)</f>
        <v>0</v>
      </c>
      <c r="CO9">
        <f t="shared" ref="CO9:CO14" si="29">IF(BA9="",0,BA9)</f>
        <v>0</v>
      </c>
      <c r="CP9">
        <f t="shared" ref="CP9:CP14" si="30">CL9+CN9</f>
        <v>0</v>
      </c>
    </row>
    <row r="10" spans="1:94" x14ac:dyDescent="0.25">
      <c r="B10" s="1" t="s">
        <v>170</v>
      </c>
      <c r="C10" s="1" t="s">
        <v>187</v>
      </c>
      <c r="D10" s="1" t="s">
        <v>171</v>
      </c>
      <c r="E10" s="96" t="s">
        <v>184</v>
      </c>
      <c r="F10" s="1" t="s">
        <v>167</v>
      </c>
      <c r="G10" s="62">
        <v>0</v>
      </c>
      <c r="H10" s="67">
        <v>72.5</v>
      </c>
      <c r="I10" s="67">
        <v>7</v>
      </c>
      <c r="J10" s="87">
        <v>8</v>
      </c>
      <c r="K10" s="68">
        <v>72.5</v>
      </c>
      <c r="L10" s="68">
        <v>7</v>
      </c>
      <c r="M10" s="62">
        <v>5</v>
      </c>
      <c r="N10" s="62">
        <v>5</v>
      </c>
      <c r="O10" s="63">
        <v>8</v>
      </c>
      <c r="P10" s="70">
        <v>73</v>
      </c>
      <c r="Q10" s="70">
        <v>7.5</v>
      </c>
      <c r="U10" s="70">
        <v>2</v>
      </c>
      <c r="V10" s="63">
        <v>2</v>
      </c>
      <c r="W10" s="63">
        <v>5</v>
      </c>
      <c r="BE10">
        <f t="shared" si="0"/>
        <v>10</v>
      </c>
      <c r="BG10" s="24"/>
      <c r="BM10">
        <f t="shared" si="1"/>
        <v>0</v>
      </c>
      <c r="BN10">
        <f t="shared" si="2"/>
        <v>72.5</v>
      </c>
      <c r="BO10">
        <f t="shared" si="3"/>
        <v>8</v>
      </c>
      <c r="BP10">
        <f t="shared" si="4"/>
        <v>72.5</v>
      </c>
      <c r="BQ10">
        <f t="shared" si="5"/>
        <v>8</v>
      </c>
      <c r="BR10">
        <f t="shared" si="6"/>
        <v>8</v>
      </c>
      <c r="BS10">
        <f t="shared" si="7"/>
        <v>73</v>
      </c>
      <c r="BT10">
        <f t="shared" si="8"/>
        <v>0</v>
      </c>
      <c r="BU10">
        <f t="shared" si="9"/>
        <v>0</v>
      </c>
      <c r="BV10">
        <f t="shared" si="10"/>
        <v>8</v>
      </c>
      <c r="BW10">
        <f t="shared" si="11"/>
        <v>0</v>
      </c>
      <c r="BX10">
        <f t="shared" si="12"/>
        <v>0</v>
      </c>
      <c r="BY10">
        <f t="shared" si="13"/>
        <v>0</v>
      </c>
      <c r="BZ10">
        <f t="shared" si="14"/>
        <v>0</v>
      </c>
      <c r="CA10">
        <f t="shared" si="15"/>
        <v>0</v>
      </c>
      <c r="CB10">
        <f t="shared" si="16"/>
        <v>0</v>
      </c>
      <c r="CC10">
        <f t="shared" si="17"/>
        <v>0</v>
      </c>
      <c r="CD10">
        <f t="shared" si="18"/>
        <v>0</v>
      </c>
      <c r="CE10">
        <f t="shared" si="19"/>
        <v>0</v>
      </c>
      <c r="CF10">
        <f t="shared" si="20"/>
        <v>0</v>
      </c>
      <c r="CG10">
        <f t="shared" si="21"/>
        <v>0</v>
      </c>
      <c r="CH10">
        <f t="shared" si="22"/>
        <v>0</v>
      </c>
      <c r="CI10">
        <f t="shared" si="23"/>
        <v>0</v>
      </c>
      <c r="CJ10">
        <f t="shared" si="24"/>
        <v>0</v>
      </c>
      <c r="CK10">
        <f t="shared" si="25"/>
        <v>0</v>
      </c>
      <c r="CL10">
        <f t="shared" si="26"/>
        <v>0</v>
      </c>
      <c r="CM10">
        <f t="shared" si="27"/>
        <v>0</v>
      </c>
      <c r="CN10">
        <f t="shared" si="28"/>
        <v>0</v>
      </c>
      <c r="CO10">
        <f t="shared" si="29"/>
        <v>0</v>
      </c>
      <c r="CP10">
        <f t="shared" si="30"/>
        <v>0</v>
      </c>
    </row>
    <row r="11" spans="1:94" x14ac:dyDescent="0.25">
      <c r="B11" s="1" t="s">
        <v>159</v>
      </c>
      <c r="C11" s="1" t="s">
        <v>183</v>
      </c>
      <c r="D11" s="1" t="s">
        <v>160</v>
      </c>
      <c r="E11" s="96" t="s">
        <v>184</v>
      </c>
      <c r="F11" s="1" t="s">
        <v>161</v>
      </c>
      <c r="G11" s="62">
        <v>0</v>
      </c>
      <c r="H11" s="67">
        <v>72.5</v>
      </c>
      <c r="I11" s="67">
        <v>7</v>
      </c>
      <c r="J11" s="87">
        <v>0</v>
      </c>
      <c r="K11" s="68">
        <v>74.5</v>
      </c>
      <c r="L11" s="68">
        <v>7</v>
      </c>
      <c r="M11" s="62">
        <v>1</v>
      </c>
      <c r="N11" s="62">
        <v>1</v>
      </c>
      <c r="O11" s="63">
        <v>4</v>
      </c>
      <c r="P11" s="70">
        <v>72.5</v>
      </c>
      <c r="Q11" s="70">
        <v>7</v>
      </c>
      <c r="U11" s="70">
        <v>3</v>
      </c>
      <c r="V11" s="63">
        <v>3</v>
      </c>
      <c r="W11" s="63">
        <v>2</v>
      </c>
      <c r="BE11">
        <f t="shared" si="0"/>
        <v>3</v>
      </c>
      <c r="BG11" s="24"/>
      <c r="BM11">
        <f t="shared" si="1"/>
        <v>0</v>
      </c>
      <c r="BN11">
        <f t="shared" si="2"/>
        <v>72.5</v>
      </c>
      <c r="BO11">
        <f t="shared" si="3"/>
        <v>0</v>
      </c>
      <c r="BP11">
        <f t="shared" si="4"/>
        <v>74.5</v>
      </c>
      <c r="BQ11">
        <f t="shared" si="5"/>
        <v>0</v>
      </c>
      <c r="BR11">
        <f t="shared" si="6"/>
        <v>4</v>
      </c>
      <c r="BS11">
        <f t="shared" si="7"/>
        <v>72.5</v>
      </c>
      <c r="BT11">
        <f t="shared" si="8"/>
        <v>0</v>
      </c>
      <c r="BU11">
        <f t="shared" si="9"/>
        <v>0</v>
      </c>
      <c r="BV11">
        <f t="shared" si="10"/>
        <v>4</v>
      </c>
      <c r="BW11">
        <f t="shared" si="11"/>
        <v>0</v>
      </c>
      <c r="BX11">
        <f t="shared" si="12"/>
        <v>0</v>
      </c>
      <c r="BY11">
        <f t="shared" si="13"/>
        <v>0</v>
      </c>
      <c r="BZ11">
        <f t="shared" si="14"/>
        <v>0</v>
      </c>
      <c r="CA11">
        <f t="shared" si="15"/>
        <v>0</v>
      </c>
      <c r="CB11">
        <f t="shared" si="16"/>
        <v>0</v>
      </c>
      <c r="CC11">
        <f t="shared" si="17"/>
        <v>0</v>
      </c>
      <c r="CD11">
        <f t="shared" si="18"/>
        <v>0</v>
      </c>
      <c r="CE11">
        <f t="shared" si="19"/>
        <v>0</v>
      </c>
      <c r="CF11">
        <f t="shared" si="20"/>
        <v>0</v>
      </c>
      <c r="CG11">
        <f t="shared" si="21"/>
        <v>0</v>
      </c>
      <c r="CH11">
        <f t="shared" si="22"/>
        <v>0</v>
      </c>
      <c r="CI11">
        <f t="shared" si="23"/>
        <v>0</v>
      </c>
      <c r="CJ11">
        <f t="shared" si="24"/>
        <v>0</v>
      </c>
      <c r="CK11">
        <f t="shared" si="25"/>
        <v>0</v>
      </c>
      <c r="CL11">
        <f t="shared" si="26"/>
        <v>0</v>
      </c>
      <c r="CM11">
        <f t="shared" si="27"/>
        <v>0</v>
      </c>
      <c r="CN11">
        <f t="shared" si="28"/>
        <v>0</v>
      </c>
      <c r="CO11">
        <f t="shared" si="29"/>
        <v>0</v>
      </c>
      <c r="CP11">
        <f t="shared" si="30"/>
        <v>0</v>
      </c>
    </row>
    <row r="12" spans="1:94" x14ac:dyDescent="0.25">
      <c r="B12" s="1" t="s">
        <v>174</v>
      </c>
      <c r="C12" s="1" t="s">
        <v>188</v>
      </c>
      <c r="D12" s="1" t="s">
        <v>175</v>
      </c>
      <c r="E12" s="96" t="s">
        <v>184</v>
      </c>
      <c r="F12" s="1" t="s">
        <v>161</v>
      </c>
      <c r="G12" s="62">
        <v>4</v>
      </c>
      <c r="H12" s="67">
        <v>68.5</v>
      </c>
      <c r="I12" s="67">
        <v>7</v>
      </c>
      <c r="M12" s="62">
        <v>7</v>
      </c>
      <c r="N12" s="62">
        <v>7</v>
      </c>
      <c r="O12" s="63">
        <v>4</v>
      </c>
      <c r="P12" s="70">
        <v>70.5</v>
      </c>
      <c r="Q12" s="70">
        <v>7</v>
      </c>
      <c r="U12" s="70">
        <v>4</v>
      </c>
      <c r="V12" s="63">
        <v>4</v>
      </c>
      <c r="W12" s="63">
        <v>3</v>
      </c>
      <c r="BE12">
        <f t="shared" si="0"/>
        <v>10</v>
      </c>
      <c r="BG12" s="24"/>
      <c r="BM12">
        <f t="shared" si="1"/>
        <v>4</v>
      </c>
      <c r="BN12">
        <f t="shared" si="2"/>
        <v>68.5</v>
      </c>
      <c r="BO12">
        <f t="shared" si="3"/>
        <v>0</v>
      </c>
      <c r="BP12">
        <f t="shared" si="4"/>
        <v>0</v>
      </c>
      <c r="BQ12">
        <f t="shared" si="5"/>
        <v>4</v>
      </c>
      <c r="BR12">
        <f t="shared" si="6"/>
        <v>4</v>
      </c>
      <c r="BS12">
        <f t="shared" si="7"/>
        <v>70.5</v>
      </c>
      <c r="BT12">
        <f t="shared" si="8"/>
        <v>0</v>
      </c>
      <c r="BU12">
        <f t="shared" si="9"/>
        <v>0</v>
      </c>
      <c r="BV12">
        <f t="shared" si="10"/>
        <v>4</v>
      </c>
      <c r="BW12">
        <f t="shared" si="11"/>
        <v>0</v>
      </c>
      <c r="BX12">
        <f t="shared" si="12"/>
        <v>0</v>
      </c>
      <c r="BY12">
        <f t="shared" si="13"/>
        <v>0</v>
      </c>
      <c r="BZ12">
        <f t="shared" si="14"/>
        <v>0</v>
      </c>
      <c r="CA12">
        <f t="shared" si="15"/>
        <v>0</v>
      </c>
      <c r="CB12">
        <f t="shared" si="16"/>
        <v>0</v>
      </c>
      <c r="CC12">
        <f t="shared" si="17"/>
        <v>0</v>
      </c>
      <c r="CD12">
        <f t="shared" si="18"/>
        <v>0</v>
      </c>
      <c r="CE12">
        <f t="shared" si="19"/>
        <v>0</v>
      </c>
      <c r="CF12">
        <f t="shared" si="20"/>
        <v>0</v>
      </c>
      <c r="CG12">
        <f t="shared" si="21"/>
        <v>0</v>
      </c>
      <c r="CH12">
        <f t="shared" si="22"/>
        <v>0</v>
      </c>
      <c r="CI12">
        <f t="shared" si="23"/>
        <v>0</v>
      </c>
      <c r="CJ12">
        <f t="shared" si="24"/>
        <v>0</v>
      </c>
      <c r="CK12">
        <f t="shared" si="25"/>
        <v>0</v>
      </c>
      <c r="CL12">
        <f t="shared" si="26"/>
        <v>0</v>
      </c>
      <c r="CM12">
        <f t="shared" si="27"/>
        <v>0</v>
      </c>
      <c r="CN12">
        <f t="shared" si="28"/>
        <v>0</v>
      </c>
      <c r="CO12">
        <f t="shared" si="29"/>
        <v>0</v>
      </c>
      <c r="CP12">
        <f t="shared" si="30"/>
        <v>0</v>
      </c>
    </row>
    <row r="13" spans="1:94" x14ac:dyDescent="0.25">
      <c r="B13" s="1" t="s">
        <v>176</v>
      </c>
      <c r="C13" s="1" t="s">
        <v>189</v>
      </c>
      <c r="D13" s="1" t="s">
        <v>177</v>
      </c>
      <c r="E13" s="96" t="s">
        <v>184</v>
      </c>
      <c r="F13" s="1" t="s">
        <v>178</v>
      </c>
      <c r="G13" s="62">
        <v>4</v>
      </c>
      <c r="H13" s="67">
        <v>67.5</v>
      </c>
      <c r="I13" s="67">
        <v>6.5</v>
      </c>
      <c r="M13" s="62">
        <v>8</v>
      </c>
      <c r="N13" s="62">
        <v>8</v>
      </c>
      <c r="O13" s="63">
        <v>4</v>
      </c>
      <c r="P13" s="70">
        <v>70.5</v>
      </c>
      <c r="Q13" s="70">
        <v>7</v>
      </c>
      <c r="U13" s="70">
        <v>4</v>
      </c>
      <c r="V13" s="63">
        <v>4</v>
      </c>
      <c r="W13" s="63">
        <v>3</v>
      </c>
      <c r="BE13">
        <f t="shared" si="0"/>
        <v>11</v>
      </c>
      <c r="BG13" s="24"/>
      <c r="BM13">
        <f t="shared" si="1"/>
        <v>4</v>
      </c>
      <c r="BN13">
        <f t="shared" si="2"/>
        <v>67.5</v>
      </c>
      <c r="BO13">
        <f t="shared" si="3"/>
        <v>0</v>
      </c>
      <c r="BP13">
        <f t="shared" si="4"/>
        <v>0</v>
      </c>
      <c r="BQ13">
        <f t="shared" si="5"/>
        <v>4</v>
      </c>
      <c r="BR13">
        <f t="shared" si="6"/>
        <v>4</v>
      </c>
      <c r="BS13">
        <f t="shared" si="7"/>
        <v>70.5</v>
      </c>
      <c r="BT13">
        <f t="shared" si="8"/>
        <v>0</v>
      </c>
      <c r="BU13">
        <f t="shared" si="9"/>
        <v>0</v>
      </c>
      <c r="BV13">
        <f t="shared" si="10"/>
        <v>4</v>
      </c>
      <c r="BW13">
        <f t="shared" si="11"/>
        <v>0</v>
      </c>
      <c r="BX13">
        <f t="shared" si="12"/>
        <v>0</v>
      </c>
      <c r="BY13">
        <f t="shared" si="13"/>
        <v>0</v>
      </c>
      <c r="BZ13">
        <f t="shared" si="14"/>
        <v>0</v>
      </c>
      <c r="CA13">
        <f t="shared" si="15"/>
        <v>0</v>
      </c>
      <c r="CB13">
        <f t="shared" si="16"/>
        <v>0</v>
      </c>
      <c r="CC13">
        <f t="shared" si="17"/>
        <v>0</v>
      </c>
      <c r="CD13">
        <f t="shared" si="18"/>
        <v>0</v>
      </c>
      <c r="CE13">
        <f t="shared" si="19"/>
        <v>0</v>
      </c>
      <c r="CF13">
        <f t="shared" si="20"/>
        <v>0</v>
      </c>
      <c r="CG13">
        <f t="shared" si="21"/>
        <v>0</v>
      </c>
      <c r="CH13">
        <f t="shared" si="22"/>
        <v>0</v>
      </c>
      <c r="CI13">
        <f t="shared" si="23"/>
        <v>0</v>
      </c>
      <c r="CJ13">
        <f t="shared" si="24"/>
        <v>0</v>
      </c>
      <c r="CK13">
        <f t="shared" si="25"/>
        <v>0</v>
      </c>
      <c r="CL13">
        <f t="shared" si="26"/>
        <v>0</v>
      </c>
      <c r="CM13">
        <f t="shared" si="27"/>
        <v>0</v>
      </c>
      <c r="CN13">
        <f t="shared" si="28"/>
        <v>0</v>
      </c>
      <c r="CO13">
        <f t="shared" si="29"/>
        <v>0</v>
      </c>
      <c r="CP13">
        <f t="shared" si="30"/>
        <v>0</v>
      </c>
    </row>
    <row r="14" spans="1:94" x14ac:dyDescent="0.25">
      <c r="B14" s="1" t="s">
        <v>181</v>
      </c>
      <c r="C14" s="1" t="s">
        <v>191</v>
      </c>
      <c r="D14" s="1" t="s">
        <v>182</v>
      </c>
      <c r="E14" s="96" t="s">
        <v>184</v>
      </c>
      <c r="F14" s="1" t="s">
        <v>167</v>
      </c>
      <c r="G14" s="62">
        <v>12</v>
      </c>
      <c r="H14" s="67">
        <v>62.5</v>
      </c>
      <c r="I14" s="67">
        <v>6</v>
      </c>
      <c r="M14" s="62">
        <v>10</v>
      </c>
      <c r="N14" s="62">
        <v>10</v>
      </c>
      <c r="O14" s="63">
        <v>12</v>
      </c>
      <c r="P14" s="70">
        <v>70</v>
      </c>
      <c r="Q14" s="70">
        <v>7</v>
      </c>
      <c r="U14" s="70">
        <v>6</v>
      </c>
      <c r="V14" s="63">
        <v>6</v>
      </c>
      <c r="W14" s="63">
        <v>6</v>
      </c>
      <c r="BE14">
        <f t="shared" si="0"/>
        <v>16</v>
      </c>
      <c r="BG14" s="24"/>
      <c r="BM14">
        <f t="shared" si="1"/>
        <v>12</v>
      </c>
      <c r="BN14">
        <f t="shared" si="2"/>
        <v>62.5</v>
      </c>
      <c r="BO14">
        <f t="shared" si="3"/>
        <v>0</v>
      </c>
      <c r="BP14">
        <f t="shared" si="4"/>
        <v>0</v>
      </c>
      <c r="BQ14">
        <f t="shared" si="5"/>
        <v>12</v>
      </c>
      <c r="BR14">
        <f t="shared" si="6"/>
        <v>12</v>
      </c>
      <c r="BS14">
        <f t="shared" si="7"/>
        <v>70</v>
      </c>
      <c r="BT14">
        <f t="shared" si="8"/>
        <v>0</v>
      </c>
      <c r="BU14">
        <f t="shared" si="9"/>
        <v>0</v>
      </c>
      <c r="BV14">
        <f t="shared" si="10"/>
        <v>12</v>
      </c>
      <c r="BW14">
        <f t="shared" si="11"/>
        <v>0</v>
      </c>
      <c r="BX14">
        <f t="shared" si="12"/>
        <v>0</v>
      </c>
      <c r="BY14">
        <f t="shared" si="13"/>
        <v>0</v>
      </c>
      <c r="BZ14">
        <f t="shared" si="14"/>
        <v>0</v>
      </c>
      <c r="CA14">
        <f t="shared" si="15"/>
        <v>0</v>
      </c>
      <c r="CB14">
        <f t="shared" si="16"/>
        <v>0</v>
      </c>
      <c r="CC14">
        <f t="shared" si="17"/>
        <v>0</v>
      </c>
      <c r="CD14">
        <f t="shared" si="18"/>
        <v>0</v>
      </c>
      <c r="CE14">
        <f t="shared" si="19"/>
        <v>0</v>
      </c>
      <c r="CF14">
        <f t="shared" si="20"/>
        <v>0</v>
      </c>
      <c r="CG14">
        <f t="shared" si="21"/>
        <v>0</v>
      </c>
      <c r="CH14">
        <f t="shared" si="22"/>
        <v>0</v>
      </c>
      <c r="CI14">
        <f t="shared" si="23"/>
        <v>0</v>
      </c>
      <c r="CJ14">
        <f t="shared" si="24"/>
        <v>0</v>
      </c>
      <c r="CK14">
        <f t="shared" si="25"/>
        <v>0</v>
      </c>
      <c r="CL14">
        <f t="shared" si="26"/>
        <v>0</v>
      </c>
      <c r="CM14">
        <f t="shared" si="27"/>
        <v>0</v>
      </c>
      <c r="CN14">
        <f t="shared" si="28"/>
        <v>0</v>
      </c>
      <c r="CO14">
        <f t="shared" si="29"/>
        <v>0</v>
      </c>
      <c r="CP14">
        <f t="shared" si="30"/>
        <v>0</v>
      </c>
    </row>
    <row r="15" spans="1:94" x14ac:dyDescent="0.25">
      <c r="B15" s="1" t="s">
        <v>213</v>
      </c>
      <c r="C15" s="1" t="s">
        <v>212</v>
      </c>
      <c r="D15" s="1" t="s">
        <v>214</v>
      </c>
      <c r="E15" s="179" t="s">
        <v>126</v>
      </c>
      <c r="F15" s="1" t="s">
        <v>164</v>
      </c>
      <c r="O15" s="63">
        <v>12</v>
      </c>
      <c r="P15" s="70">
        <v>69.5</v>
      </c>
      <c r="Q15" s="70">
        <v>7</v>
      </c>
      <c r="U15" s="70">
        <v>7</v>
      </c>
      <c r="V15" s="63">
        <v>7</v>
      </c>
      <c r="W15" s="63">
        <v>7</v>
      </c>
      <c r="BE15">
        <f t="shared" si="0"/>
        <v>7</v>
      </c>
      <c r="BM15">
        <f t="shared" si="1"/>
        <v>0</v>
      </c>
      <c r="BN15">
        <f t="shared" si="2"/>
        <v>0</v>
      </c>
      <c r="BO15">
        <f t="shared" si="3"/>
        <v>0</v>
      </c>
      <c r="BP15">
        <f t="shared" si="4"/>
        <v>0</v>
      </c>
      <c r="BQ15">
        <f t="shared" si="5"/>
        <v>0</v>
      </c>
      <c r="BR15">
        <f t="shared" si="6"/>
        <v>12</v>
      </c>
      <c r="BS15">
        <f t="shared" si="7"/>
        <v>69.5</v>
      </c>
      <c r="BT15">
        <f t="shared" si="8"/>
        <v>0</v>
      </c>
      <c r="BU15">
        <f t="shared" si="9"/>
        <v>0</v>
      </c>
      <c r="BV15">
        <f t="shared" si="10"/>
        <v>12</v>
      </c>
      <c r="BW15">
        <f t="shared" si="11"/>
        <v>0</v>
      </c>
      <c r="BX15">
        <f t="shared" si="12"/>
        <v>0</v>
      </c>
      <c r="BY15">
        <f t="shared" si="13"/>
        <v>0</v>
      </c>
      <c r="BZ15">
        <f t="shared" si="14"/>
        <v>0</v>
      </c>
      <c r="CA15">
        <f t="shared" si="15"/>
        <v>0</v>
      </c>
      <c r="CB15">
        <f t="shared" si="16"/>
        <v>0</v>
      </c>
      <c r="CC15">
        <f t="shared" si="17"/>
        <v>0</v>
      </c>
      <c r="CD15">
        <f t="shared" si="18"/>
        <v>0</v>
      </c>
      <c r="CE15">
        <f t="shared" si="19"/>
        <v>0</v>
      </c>
      <c r="CF15">
        <f t="shared" si="20"/>
        <v>0</v>
      </c>
      <c r="CG15">
        <f t="shared" si="21"/>
        <v>0</v>
      </c>
      <c r="CH15">
        <f t="shared" si="22"/>
        <v>0</v>
      </c>
      <c r="CI15">
        <f t="shared" si="23"/>
        <v>0</v>
      </c>
      <c r="CJ15">
        <f t="shared" si="24"/>
        <v>0</v>
      </c>
      <c r="CK15">
        <f t="shared" si="25"/>
        <v>0</v>
      </c>
      <c r="CL15">
        <f t="shared" si="26"/>
        <v>0</v>
      </c>
      <c r="CM15">
        <f t="shared" si="27"/>
        <v>0</v>
      </c>
      <c r="CN15">
        <f t="shared" si="28"/>
        <v>0</v>
      </c>
    </row>
    <row r="16" spans="1:94" x14ac:dyDescent="0.25">
      <c r="B16" s="1" t="s">
        <v>168</v>
      </c>
      <c r="C16" s="1" t="s">
        <v>187</v>
      </c>
      <c r="D16" s="1" t="s">
        <v>169</v>
      </c>
      <c r="E16" s="96" t="s">
        <v>184</v>
      </c>
      <c r="F16" s="1" t="s">
        <v>167</v>
      </c>
      <c r="G16" s="62">
        <v>0</v>
      </c>
      <c r="H16" s="67">
        <v>74.5</v>
      </c>
      <c r="I16" s="67">
        <v>7.5</v>
      </c>
      <c r="J16" s="87">
        <v>4</v>
      </c>
      <c r="K16" s="68">
        <v>74.5</v>
      </c>
      <c r="L16" s="68">
        <v>7.5</v>
      </c>
      <c r="M16" s="62">
        <v>4</v>
      </c>
      <c r="N16" s="62">
        <v>4</v>
      </c>
      <c r="O16" s="63">
        <v>13</v>
      </c>
      <c r="P16" s="70">
        <v>67.5</v>
      </c>
      <c r="Q16" s="70">
        <v>7</v>
      </c>
      <c r="U16" s="70">
        <v>8</v>
      </c>
      <c r="V16" s="63">
        <v>8</v>
      </c>
      <c r="W16" s="63">
        <v>8</v>
      </c>
      <c r="BE16">
        <f t="shared" si="0"/>
        <v>12</v>
      </c>
      <c r="BG16" s="24"/>
      <c r="BM16">
        <f t="shared" si="1"/>
        <v>0</v>
      </c>
      <c r="BN16">
        <f t="shared" si="2"/>
        <v>74.5</v>
      </c>
      <c r="BO16">
        <f t="shared" si="3"/>
        <v>4</v>
      </c>
      <c r="BP16">
        <f t="shared" si="4"/>
        <v>74.5</v>
      </c>
      <c r="BQ16">
        <f t="shared" si="5"/>
        <v>4</v>
      </c>
      <c r="BR16">
        <f t="shared" si="6"/>
        <v>13</v>
      </c>
      <c r="BS16">
        <f t="shared" si="7"/>
        <v>67.5</v>
      </c>
      <c r="BT16">
        <f t="shared" si="8"/>
        <v>0</v>
      </c>
      <c r="BU16">
        <f t="shared" si="9"/>
        <v>0</v>
      </c>
      <c r="BV16">
        <f t="shared" si="10"/>
        <v>13</v>
      </c>
      <c r="BW16">
        <f t="shared" si="11"/>
        <v>0</v>
      </c>
      <c r="BX16">
        <f t="shared" si="12"/>
        <v>0</v>
      </c>
      <c r="BY16">
        <f t="shared" si="13"/>
        <v>0</v>
      </c>
      <c r="BZ16">
        <f t="shared" si="14"/>
        <v>0</v>
      </c>
      <c r="CA16">
        <f t="shared" si="15"/>
        <v>0</v>
      </c>
      <c r="CB16">
        <f t="shared" si="16"/>
        <v>0</v>
      </c>
      <c r="CC16">
        <f t="shared" si="17"/>
        <v>0</v>
      </c>
      <c r="CD16">
        <f t="shared" si="18"/>
        <v>0</v>
      </c>
      <c r="CE16">
        <f t="shared" si="19"/>
        <v>0</v>
      </c>
      <c r="CF16">
        <f t="shared" si="20"/>
        <v>0</v>
      </c>
      <c r="CG16">
        <f t="shared" si="21"/>
        <v>0</v>
      </c>
      <c r="CH16">
        <f t="shared" si="22"/>
        <v>0</v>
      </c>
      <c r="CI16">
        <f t="shared" si="23"/>
        <v>0</v>
      </c>
      <c r="CJ16">
        <f t="shared" si="24"/>
        <v>0</v>
      </c>
      <c r="CK16">
        <f t="shared" si="25"/>
        <v>0</v>
      </c>
      <c r="CL16">
        <f t="shared" si="26"/>
        <v>0</v>
      </c>
      <c r="CM16">
        <f t="shared" si="27"/>
        <v>0</v>
      </c>
      <c r="CN16">
        <f t="shared" si="28"/>
        <v>0</v>
      </c>
      <c r="CO16">
        <f>IF(BA16="",0,BA16)</f>
        <v>0</v>
      </c>
      <c r="CP16">
        <f>CL16+CN16</f>
        <v>0</v>
      </c>
    </row>
    <row r="17" spans="2:94" x14ac:dyDescent="0.25">
      <c r="B17" s="1" t="s">
        <v>179</v>
      </c>
      <c r="C17" s="1" t="s">
        <v>190</v>
      </c>
      <c r="D17" s="1" t="s">
        <v>180</v>
      </c>
      <c r="E17" s="96" t="s">
        <v>184</v>
      </c>
      <c r="F17" s="1" t="s">
        <v>158</v>
      </c>
      <c r="G17" s="62">
        <v>9</v>
      </c>
      <c r="H17" s="67">
        <v>63.5</v>
      </c>
      <c r="I17" s="67">
        <v>6.5</v>
      </c>
      <c r="M17" s="62">
        <v>9</v>
      </c>
      <c r="N17" s="62">
        <v>9</v>
      </c>
      <c r="W17" s="63">
        <v>99</v>
      </c>
      <c r="BE17">
        <f t="shared" si="0"/>
        <v>108</v>
      </c>
      <c r="BG17" s="24"/>
      <c r="BM17">
        <f t="shared" si="1"/>
        <v>9</v>
      </c>
      <c r="BN17">
        <f t="shared" si="2"/>
        <v>63.5</v>
      </c>
      <c r="BO17">
        <f t="shared" si="3"/>
        <v>0</v>
      </c>
      <c r="BP17">
        <f t="shared" si="4"/>
        <v>0</v>
      </c>
      <c r="BQ17">
        <f t="shared" si="5"/>
        <v>9</v>
      </c>
      <c r="BR17">
        <f t="shared" si="6"/>
        <v>0</v>
      </c>
      <c r="BS17">
        <f t="shared" si="7"/>
        <v>0</v>
      </c>
      <c r="BT17">
        <f t="shared" si="8"/>
        <v>0</v>
      </c>
      <c r="BU17">
        <f t="shared" si="9"/>
        <v>0</v>
      </c>
      <c r="BV17">
        <f t="shared" si="10"/>
        <v>0</v>
      </c>
      <c r="BW17">
        <f t="shared" si="11"/>
        <v>0</v>
      </c>
      <c r="BX17">
        <f t="shared" si="12"/>
        <v>0</v>
      </c>
      <c r="BY17">
        <f t="shared" si="13"/>
        <v>0</v>
      </c>
      <c r="BZ17">
        <f t="shared" si="14"/>
        <v>0</v>
      </c>
      <c r="CA17">
        <f t="shared" si="15"/>
        <v>0</v>
      </c>
      <c r="CB17">
        <f t="shared" si="16"/>
        <v>0</v>
      </c>
      <c r="CC17">
        <f t="shared" si="17"/>
        <v>0</v>
      </c>
      <c r="CD17">
        <f t="shared" si="18"/>
        <v>0</v>
      </c>
      <c r="CE17">
        <f t="shared" si="19"/>
        <v>0</v>
      </c>
      <c r="CF17">
        <f t="shared" si="20"/>
        <v>0</v>
      </c>
      <c r="CG17">
        <f t="shared" si="21"/>
        <v>0</v>
      </c>
      <c r="CH17">
        <f t="shared" si="22"/>
        <v>0</v>
      </c>
      <c r="CI17">
        <f t="shared" si="23"/>
        <v>0</v>
      </c>
      <c r="CJ17">
        <f t="shared" si="24"/>
        <v>0</v>
      </c>
      <c r="CK17">
        <f t="shared" si="25"/>
        <v>0</v>
      </c>
      <c r="CL17">
        <f t="shared" si="26"/>
        <v>0</v>
      </c>
      <c r="CM17">
        <f t="shared" si="27"/>
        <v>0</v>
      </c>
      <c r="CN17">
        <f t="shared" si="28"/>
        <v>0</v>
      </c>
      <c r="CO17">
        <f>IF(BA17="",0,BA17)</f>
        <v>0</v>
      </c>
      <c r="CP17">
        <f>CL17+CN17</f>
        <v>0</v>
      </c>
    </row>
    <row r="18" spans="2:94" x14ac:dyDescent="0.25">
      <c r="B18" s="1" t="s">
        <v>172</v>
      </c>
      <c r="C18" s="1" t="s">
        <v>183</v>
      </c>
      <c r="D18" s="1" t="s">
        <v>173</v>
      </c>
      <c r="E18" s="96" t="s">
        <v>184</v>
      </c>
      <c r="F18" s="1" t="s">
        <v>161</v>
      </c>
      <c r="G18" s="62">
        <v>4</v>
      </c>
      <c r="H18" s="67">
        <v>72</v>
      </c>
      <c r="I18" s="67">
        <v>7</v>
      </c>
      <c r="M18" s="62">
        <v>6</v>
      </c>
      <c r="N18" s="62">
        <v>6</v>
      </c>
      <c r="W18" s="63">
        <v>99</v>
      </c>
      <c r="BE18">
        <f t="shared" si="0"/>
        <v>105</v>
      </c>
      <c r="BG18" s="24"/>
      <c r="BM18">
        <f t="shared" si="1"/>
        <v>4</v>
      </c>
      <c r="BN18">
        <f t="shared" si="2"/>
        <v>72</v>
      </c>
      <c r="BO18">
        <f t="shared" si="3"/>
        <v>0</v>
      </c>
      <c r="BP18">
        <f t="shared" si="4"/>
        <v>0</v>
      </c>
      <c r="BQ18">
        <f t="shared" si="5"/>
        <v>4</v>
      </c>
      <c r="BR18">
        <f t="shared" si="6"/>
        <v>0</v>
      </c>
      <c r="BS18">
        <f t="shared" si="7"/>
        <v>0</v>
      </c>
      <c r="BT18">
        <f t="shared" si="8"/>
        <v>0</v>
      </c>
      <c r="BU18">
        <f t="shared" si="9"/>
        <v>0</v>
      </c>
      <c r="BV18">
        <f t="shared" si="10"/>
        <v>0</v>
      </c>
      <c r="BW18">
        <f t="shared" si="11"/>
        <v>0</v>
      </c>
      <c r="BX18">
        <f t="shared" si="12"/>
        <v>0</v>
      </c>
      <c r="BY18">
        <f t="shared" si="13"/>
        <v>0</v>
      </c>
      <c r="BZ18">
        <f t="shared" si="14"/>
        <v>0</v>
      </c>
      <c r="CA18">
        <f t="shared" si="15"/>
        <v>0</v>
      </c>
      <c r="CB18">
        <f t="shared" si="16"/>
        <v>0</v>
      </c>
      <c r="CC18">
        <f t="shared" si="17"/>
        <v>0</v>
      </c>
      <c r="CD18">
        <f t="shared" si="18"/>
        <v>0</v>
      </c>
      <c r="CE18">
        <f t="shared" si="19"/>
        <v>0</v>
      </c>
      <c r="CF18">
        <f t="shared" si="20"/>
        <v>0</v>
      </c>
      <c r="CG18">
        <f t="shared" si="21"/>
        <v>0</v>
      </c>
      <c r="CH18">
        <f t="shared" si="22"/>
        <v>0</v>
      </c>
      <c r="CI18">
        <f t="shared" si="23"/>
        <v>0</v>
      </c>
      <c r="CJ18">
        <f t="shared" si="24"/>
        <v>0</v>
      </c>
      <c r="CK18">
        <f t="shared" si="25"/>
        <v>0</v>
      </c>
      <c r="CL18">
        <f t="shared" si="26"/>
        <v>0</v>
      </c>
      <c r="CM18">
        <f t="shared" si="27"/>
        <v>0</v>
      </c>
      <c r="CN18">
        <f t="shared" si="28"/>
        <v>0</v>
      </c>
      <c r="CO18">
        <f>IF(BA18="",0,BA18)</f>
        <v>0</v>
      </c>
      <c r="CP18">
        <f>CL18+CN18</f>
        <v>0</v>
      </c>
    </row>
    <row r="19" spans="2:94" x14ac:dyDescent="0.25">
      <c r="B19" s="1" t="s">
        <v>165</v>
      </c>
      <c r="C19" s="1" t="s">
        <v>186</v>
      </c>
      <c r="D19" s="1" t="s">
        <v>166</v>
      </c>
      <c r="E19" s="96" t="s">
        <v>184</v>
      </c>
      <c r="F19" s="1" t="s">
        <v>167</v>
      </c>
      <c r="G19" s="62">
        <v>0</v>
      </c>
      <c r="H19" s="67">
        <v>65.5</v>
      </c>
      <c r="I19" s="67">
        <v>6.5</v>
      </c>
      <c r="J19" s="87">
        <v>0</v>
      </c>
      <c r="K19" s="68">
        <v>65.5</v>
      </c>
      <c r="L19" s="68">
        <v>6.5</v>
      </c>
      <c r="M19" s="62">
        <v>3</v>
      </c>
      <c r="N19" s="62">
        <v>3</v>
      </c>
      <c r="W19" s="63">
        <v>99</v>
      </c>
      <c r="BE19">
        <f t="shared" si="0"/>
        <v>102</v>
      </c>
      <c r="BG19" s="24"/>
      <c r="BM19">
        <f t="shared" si="1"/>
        <v>0</v>
      </c>
      <c r="BN19">
        <f t="shared" si="2"/>
        <v>65.5</v>
      </c>
      <c r="BO19">
        <f t="shared" si="3"/>
        <v>0</v>
      </c>
      <c r="BP19">
        <f t="shared" si="4"/>
        <v>65.5</v>
      </c>
      <c r="BQ19">
        <f t="shared" si="5"/>
        <v>0</v>
      </c>
      <c r="BR19">
        <f t="shared" si="6"/>
        <v>0</v>
      </c>
      <c r="BS19">
        <f t="shared" si="7"/>
        <v>0</v>
      </c>
      <c r="BT19">
        <f t="shared" si="8"/>
        <v>0</v>
      </c>
      <c r="BU19">
        <f t="shared" si="9"/>
        <v>0</v>
      </c>
      <c r="BV19">
        <f t="shared" si="10"/>
        <v>0</v>
      </c>
      <c r="BW19">
        <f t="shared" si="11"/>
        <v>0</v>
      </c>
      <c r="BX19">
        <f t="shared" si="12"/>
        <v>0</v>
      </c>
      <c r="BY19">
        <f t="shared" si="13"/>
        <v>0</v>
      </c>
      <c r="BZ19">
        <f t="shared" si="14"/>
        <v>0</v>
      </c>
      <c r="CA19">
        <f t="shared" si="15"/>
        <v>0</v>
      </c>
      <c r="CB19">
        <f t="shared" si="16"/>
        <v>0</v>
      </c>
      <c r="CC19">
        <f t="shared" si="17"/>
        <v>0</v>
      </c>
      <c r="CD19">
        <f t="shared" si="18"/>
        <v>0</v>
      </c>
      <c r="CE19">
        <f t="shared" si="19"/>
        <v>0</v>
      </c>
      <c r="CF19">
        <f t="shared" si="20"/>
        <v>0</v>
      </c>
      <c r="CG19">
        <f t="shared" si="21"/>
        <v>0</v>
      </c>
      <c r="CH19">
        <f t="shared" si="22"/>
        <v>0</v>
      </c>
      <c r="CI19">
        <f t="shared" si="23"/>
        <v>0</v>
      </c>
      <c r="CJ19">
        <f t="shared" si="24"/>
        <v>0</v>
      </c>
      <c r="CK19">
        <f t="shared" si="25"/>
        <v>0</v>
      </c>
      <c r="CL19">
        <f t="shared" si="26"/>
        <v>0</v>
      </c>
      <c r="CM19">
        <f t="shared" si="27"/>
        <v>0</v>
      </c>
      <c r="CN19">
        <f t="shared" si="28"/>
        <v>0</v>
      </c>
      <c r="CO19">
        <f>IF(BA19="",0,BA19)</f>
        <v>0</v>
      </c>
      <c r="CP19">
        <f>CL19+CN19</f>
        <v>0</v>
      </c>
    </row>
  </sheetData>
  <sortState xmlns:xlrd2="http://schemas.microsoft.com/office/spreadsheetml/2017/richdata2" ref="A9:XFD20">
    <sortCondition ref="V9"/>
  </sortState>
  <mergeCells count="32">
    <mergeCell ref="O4:W4"/>
    <mergeCell ref="BJ3:BK7"/>
    <mergeCell ref="A4:B4"/>
    <mergeCell ref="O5:W5"/>
    <mergeCell ref="F4:N4"/>
    <mergeCell ref="C4:E4"/>
    <mergeCell ref="G7:N7"/>
    <mergeCell ref="A5:B5"/>
    <mergeCell ref="C5:E5"/>
    <mergeCell ref="F5:N5"/>
    <mergeCell ref="A6:E7"/>
    <mergeCell ref="G6:N6"/>
    <mergeCell ref="O6:W6"/>
    <mergeCell ref="O7:W7"/>
    <mergeCell ref="AO6:AV6"/>
    <mergeCell ref="AW6:BD6"/>
    <mergeCell ref="A1:BK1"/>
    <mergeCell ref="A3:B3"/>
    <mergeCell ref="C3:E3"/>
    <mergeCell ref="F3:N3"/>
    <mergeCell ref="O3:W3"/>
    <mergeCell ref="X7:AF7"/>
    <mergeCell ref="AG7:AN7"/>
    <mergeCell ref="AO7:AV7"/>
    <mergeCell ref="AW7:BD7"/>
    <mergeCell ref="X6:AF6"/>
    <mergeCell ref="AG6:AN6"/>
    <mergeCell ref="BE4:BH4"/>
    <mergeCell ref="X3:AN5"/>
    <mergeCell ref="BE3:BH3"/>
    <mergeCell ref="BE5:BH5"/>
    <mergeCell ref="BE6:BG6"/>
  </mergeCells>
  <dataValidations count="8">
    <dataValidation type="whole" allowBlank="1" showInputMessage="1" showErrorMessage="1" sqref="BI3" xr:uid="{00000000-0002-0000-0400-000000000000}">
      <formula1>1</formula1>
      <formula2>4</formula2>
    </dataValidation>
    <dataValidation type="whole" allowBlank="1" showInputMessage="1" showErrorMessage="1" sqref="BI4" xr:uid="{00000000-0002-0000-0400-000001000000}">
      <formula1>1</formula1>
      <formula2>2</formula2>
    </dataValidation>
    <dataValidation type="whole" operator="lessThan" allowBlank="1" showInputMessage="1" showErrorMessage="1" sqref="BI5" xr:uid="{00000000-0002-0000-0400-000002000000}">
      <formula1>9</formula1>
    </dataValidation>
    <dataValidation type="whole" operator="lessThan" allowBlank="1" showInputMessage="1" showErrorMessage="1" sqref="BI6" xr:uid="{00000000-0002-0000-0400-000003000000}">
      <formula1>340</formula1>
    </dataValidation>
    <dataValidation type="list" allowBlank="1" showInputMessage="1" showErrorMessage="1" sqref="BJ1:BJ2 BJ9:BJ65476" xr:uid="{00000000-0002-0000-0400-000004000000}">
      <formula1>"ja,nee"</formula1>
    </dataValidation>
    <dataValidation type="decimal" allowBlank="1" showInputMessage="1" showErrorMessage="1" sqref="H1:H2 K1:K2 P1:P2 T1:T2 Y1:Y2 AC1:AC2 AK1:AK2 AH1:AH2 AP1:AP2 AS1:AS2 BA1:BA2 AX1:AX2 AX9:AX65476 BA9:BA65476 AP9:AP65476 AS9:AS65476 AH9:AH65476 K9:K65476 T9:T65476 P9:P65476 Y9:Y65476 AC9:AC65476 H9:H65476 AK9:AK65476" xr:uid="{00000000-0002-0000-0400-000005000000}">
      <formula1>0</formula1>
      <formula2>100</formula2>
    </dataValidation>
    <dataValidation type="decimal" allowBlank="1" showInputMessage="1" showErrorMessage="1" sqref="L1:L2 I1:I2 U1:U2 Q1:R2 AI1:AI2 AD1:AD2 Z1:AA2 AL1:AL2 AT1:AT2 AQ1:AQ2 AY1:AY2 BB1:BB2 BB9:BB65476 AY9:AY65476 AT9:AT65476 AQ9:AQ65476 AL9:AL65476 Q9:R65476 AI9:AI65476 AD9:AD65476 I9:I65476 U9:U65476 Z9:AA65476 L9:L65476" xr:uid="{00000000-0002-0000-0400-000006000000}">
      <formula1>0</formula1>
      <formula2>10</formula2>
    </dataValidation>
    <dataValidation operator="lessThan" allowBlank="1" showInputMessage="1" showErrorMessage="1" sqref="O1:O2 AG1:AG2 AW1:AW2 AW9:AW65476 AG9:AG65476 O9:O65476" xr:uid="{00000000-0002-0000-0400-000007000000}"/>
  </dataValidations>
  <printOptions headings="1" gridLines="1"/>
  <pageMargins left="0.19685039370078741" right="0" top="0.98425196850393704" bottom="0.98425196850393704" header="0.51181102362204722" footer="0.51181102362204722"/>
  <pageSetup paperSize="9" fitToWidth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0529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0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1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19050</xdr:colOff>
                    <xdr:row>7</xdr:row>
                    <xdr:rowOff>0</xdr:rowOff>
                  </from>
                  <to>
                    <xdr:col>21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2" r:id="rId7" name="Button 4">
              <controlPr defaultSize="0" print="0" autoFill="0" autoPict="0" macro="[0]!Sort_Punten_4">
                <anchor moveWithCells="1" sizeWithCells="1">
                  <from>
                    <xdr:col>32</xdr:col>
                    <xdr:colOff>0</xdr:colOff>
                    <xdr:row>7</xdr:row>
                    <xdr:rowOff>12700</xdr:rowOff>
                  </from>
                  <to>
                    <xdr:col>32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3" r:id="rId8" name="Button 5">
              <controlPr defaultSize="0" print="0" autoFill="0" autoPict="0" macro="[0]!verbergen">
                <anchor moveWithCells="1" sizeWithCells="1">
                  <from>
                    <xdr:col>61</xdr:col>
                    <xdr:colOff>31750</xdr:colOff>
                    <xdr:row>2</xdr:row>
                    <xdr:rowOff>12700</xdr:rowOff>
                  </from>
                  <to>
                    <xdr:col>63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4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5" r:id="rId10" name="Button 7">
              <controlPr defaultSize="0" print="0" autoFill="0" autoPict="0" macro="[0]!Sort_Pl_Punten_2">
                <anchor moveWithCells="1" sizeWithCells="1">
                  <from>
                    <xdr:col>22</xdr:col>
                    <xdr:colOff>0</xdr:colOff>
                    <xdr:row>7</xdr:row>
                    <xdr:rowOff>12700</xdr:rowOff>
                  </from>
                  <to>
                    <xdr:col>23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6" r:id="rId11" name="Button 8">
              <controlPr defaultSize="0" print="0" autoFill="0" autoPict="0" macro="[0]!Sort_Pl_Punten_3">
                <anchor moveWithCells="1" sizeWithCells="1">
                  <from>
                    <xdr:col>30</xdr:col>
                    <xdr:colOff>190500</xdr:colOff>
                    <xdr:row>7</xdr:row>
                    <xdr:rowOff>19050</xdr:rowOff>
                  </from>
                  <to>
                    <xdr:col>32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7" r:id="rId12" name="Button 9">
              <controlPr defaultSize="0" print="0" autoFill="0" autoPict="0" macro="[0]!Sort_Pl_Punten_4">
                <anchor moveWithCells="1" sizeWithCells="1">
                  <from>
                    <xdr:col>32</xdr:col>
                    <xdr:colOff>0</xdr:colOff>
                    <xdr:row>7</xdr:row>
                    <xdr:rowOff>12700</xdr:rowOff>
                  </from>
                  <to>
                    <xdr:col>32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8" r:id="rId13" name="Button 10">
              <controlPr defaultSize="0" print="0" autoFill="0" autoPict="0" macro="[0]!Sort_Beste_Punten">
                <anchor moveWithCells="1" sizeWithCells="1">
                  <from>
                    <xdr:col>58</xdr:col>
                    <xdr:colOff>19050</xdr:colOff>
                    <xdr:row>6</xdr:row>
                    <xdr:rowOff>19050</xdr:rowOff>
                  </from>
                  <to>
                    <xdr:col>59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9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40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1504950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41" r:id="rId16" name="Button 13">
              <controlPr defaultSize="0" print="0" autoFill="0" autoPict="0" macro="[0]!Sort_Punten_3">
                <anchor moveWithCells="1" sizeWithCells="1">
                  <from>
                    <xdr:col>23</xdr:col>
                    <xdr:colOff>19050</xdr:colOff>
                    <xdr:row>7</xdr:row>
                    <xdr:rowOff>12700</xdr:rowOff>
                  </from>
                  <to>
                    <xdr:col>30</xdr:col>
                    <xdr:colOff>12700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42" r:id="rId17" name="Button 14">
              <controlPr defaultSize="0" print="0" autoFill="0" autoPict="0" macro="[0]!Sort_Punten_4">
                <anchor moveWithCells="1" sizeWithCells="1">
                  <from>
                    <xdr:col>32</xdr:col>
                    <xdr:colOff>0</xdr:colOff>
                    <xdr:row>7</xdr:row>
                    <xdr:rowOff>12700</xdr:rowOff>
                  </from>
                  <to>
                    <xdr:col>32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0" r:id="rId18" name="Button 32">
              <controlPr defaultSize="0" print="0" autoFill="0" autoPict="0" macro="[0]!Sort_Pl_Punten_4">
                <anchor moveWithCells="1" sizeWithCells="1">
                  <from>
                    <xdr:col>32</xdr:col>
                    <xdr:colOff>0</xdr:colOff>
                    <xdr:row>7</xdr:row>
                    <xdr:rowOff>12700</xdr:rowOff>
                  </from>
                  <to>
                    <xdr:col>38</xdr:col>
                    <xdr:colOff>12700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2" r:id="rId19" name="Button 34">
              <controlPr defaultSize="0" print="0" autoFill="0" autoPict="0" macro="[0]!Sort_Pl_Punten_5">
                <anchor moveWithCells="1" sizeWithCells="1">
                  <from>
                    <xdr:col>40</xdr:col>
                    <xdr:colOff>0</xdr:colOff>
                    <xdr:row>7</xdr:row>
                    <xdr:rowOff>19050</xdr:rowOff>
                  </from>
                  <to>
                    <xdr:col>47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3" r:id="rId20" name="Button 35">
              <controlPr defaultSize="0" print="0" autoFill="0" autoPict="0" macro="[0]!Sort_Punten_3">
                <anchor moveWithCells="1" sizeWithCells="1">
                  <from>
                    <xdr:col>40</xdr:col>
                    <xdr:colOff>0</xdr:colOff>
                    <xdr:row>6</xdr:row>
                    <xdr:rowOff>152400</xdr:rowOff>
                  </from>
                  <to>
                    <xdr:col>46</xdr:col>
                    <xdr:colOff>38100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4" r:id="rId21" name="Button 36">
              <controlPr defaultSize="0" print="0" autoFill="0" autoPict="0" macro="[0]!Sort_Pl_Punten_4">
                <anchor moveWithCells="1" sizeWithCells="1">
                  <from>
                    <xdr:col>48</xdr:col>
                    <xdr:colOff>0</xdr:colOff>
                    <xdr:row>7</xdr:row>
                    <xdr:rowOff>12700</xdr:rowOff>
                  </from>
                  <to>
                    <xdr:col>54</xdr:col>
                    <xdr:colOff>12700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5" r:id="rId22" name="Button 37">
              <controlPr defaultSize="0" print="0" autoFill="0" autoPict="0" macro="[0]!Sort_Pl_Punten_6">
                <anchor moveWithCells="1" sizeWithCells="1">
                  <from>
                    <xdr:col>55</xdr:col>
                    <xdr:colOff>31750</xdr:colOff>
                    <xdr:row>7</xdr:row>
                    <xdr:rowOff>0</xdr:rowOff>
                  </from>
                  <to>
                    <xdr:col>55</xdr:col>
                    <xdr:colOff>190500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7" r:id="rId23" name="Button 39">
              <controlPr defaultSize="0" print="0" autoFill="0" autoPict="0" macro="[0]!Sort_Pl_Punten_4">
                <anchor moveWithCells="1" sizeWithCells="1">
                  <from>
                    <xdr:col>32</xdr:col>
                    <xdr:colOff>0</xdr:colOff>
                    <xdr:row>7</xdr:row>
                    <xdr:rowOff>19050</xdr:rowOff>
                  </from>
                  <to>
                    <xdr:col>39</xdr:col>
                    <xdr:colOff>171450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8" r:id="rId24" name="Button 40">
              <controlPr defaultSize="0" print="0" autoFill="0" autoPict="0" macro="[1]!Sort_Punten_2">
                <anchor moveWithCells="1" sizeWithCells="1">
                  <from>
                    <xdr:col>14</xdr:col>
                    <xdr:colOff>31750</xdr:colOff>
                    <xdr:row>7</xdr:row>
                    <xdr:rowOff>0</xdr:rowOff>
                  </from>
                  <to>
                    <xdr:col>21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9" r:id="rId25" name="Button 41">
              <controlPr defaultSize="0" print="0" autoFill="0" autoPict="0" macro="[1]!Sort_Pl_Punten_2">
                <anchor moveWithCells="1" sizeWithCells="1">
                  <from>
                    <xdr:col>22</xdr:col>
                    <xdr:colOff>0</xdr:colOff>
                    <xdr:row>7</xdr:row>
                    <xdr:rowOff>12700</xdr:rowOff>
                  </from>
                  <to>
                    <xdr:col>23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70" r:id="rId26" name="Button 42">
              <controlPr defaultSize="0" print="0" autoFill="0" autoPict="0" macro="[1]!Sort_Punten_2">
                <anchor moveWithCells="1" sizeWithCells="1">
                  <from>
                    <xdr:col>14</xdr:col>
                    <xdr:colOff>31750</xdr:colOff>
                    <xdr:row>7</xdr:row>
                    <xdr:rowOff>0</xdr:rowOff>
                  </from>
                  <to>
                    <xdr:col>21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71" r:id="rId27" name="Button 43">
              <controlPr defaultSize="0" print="0" autoFill="0" autoPict="0" macro="[1]!Sort_Punten_2">
                <anchor moveWithCells="1" sizeWithCells="1">
                  <from>
                    <xdr:col>14</xdr:col>
                    <xdr:colOff>31750</xdr:colOff>
                    <xdr:row>7</xdr:row>
                    <xdr:rowOff>0</xdr:rowOff>
                  </from>
                  <to>
                    <xdr:col>21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72" r:id="rId28" name="Button 44">
              <controlPr defaultSize="0" print="0" autoFill="0" autoPict="0" macro="[1]!Sort_Punten_2">
                <anchor moveWithCells="1" sizeWithCells="1">
                  <from>
                    <xdr:col>14</xdr:col>
                    <xdr:colOff>31750</xdr:colOff>
                    <xdr:row>7</xdr:row>
                    <xdr:rowOff>0</xdr:rowOff>
                  </from>
                  <to>
                    <xdr:col>21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73" r:id="rId29" name="Button 45">
              <controlPr defaultSize="0" print="0" autoFill="0" autoPict="0" macro="[0]!Sort_Punten_2">
                <anchor moveWithCells="1" sizeWithCells="1">
                  <from>
                    <xdr:col>23</xdr:col>
                    <xdr:colOff>19050</xdr:colOff>
                    <xdr:row>7</xdr:row>
                    <xdr:rowOff>0</xdr:rowOff>
                  </from>
                  <to>
                    <xdr:col>30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74" r:id="rId30" name="Button 46">
              <controlPr defaultSize="0" print="0" autoFill="0" autoPict="0" macro="[1]!Sort_Punten_2">
                <anchor moveWithCells="1" sizeWithCells="1">
                  <from>
                    <xdr:col>23</xdr:col>
                    <xdr:colOff>31750</xdr:colOff>
                    <xdr:row>7</xdr:row>
                    <xdr:rowOff>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75" r:id="rId31" name="Button 47">
              <controlPr defaultSize="0" print="0" autoFill="0" autoPict="0" macro="[1]!Sort_Punten_2">
                <anchor moveWithCells="1" sizeWithCells="1">
                  <from>
                    <xdr:col>23</xdr:col>
                    <xdr:colOff>31750</xdr:colOff>
                    <xdr:row>7</xdr:row>
                    <xdr:rowOff>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76" r:id="rId32" name="Button 48">
              <controlPr defaultSize="0" print="0" autoFill="0" autoPict="0" macro="[1]!Sort_Punten_2">
                <anchor moveWithCells="1" sizeWithCells="1">
                  <from>
                    <xdr:col>23</xdr:col>
                    <xdr:colOff>31750</xdr:colOff>
                    <xdr:row>7</xdr:row>
                    <xdr:rowOff>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77" r:id="rId33" name="Button 49">
              <controlPr defaultSize="0" print="0" autoFill="0" autoPict="0" macro="[1]!Sort_Punten_2">
                <anchor moveWithCells="1" sizeWithCells="1">
                  <from>
                    <xdr:col>23</xdr:col>
                    <xdr:colOff>31750</xdr:colOff>
                    <xdr:row>7</xdr:row>
                    <xdr:rowOff>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CAFE7-AD3E-4492-9702-9B823BE57C1F}">
  <sheetPr codeName="Blad5">
    <pageSetUpPr fitToPage="1"/>
  </sheetPr>
  <dimension ref="A1:CN12"/>
  <sheetViews>
    <sheetView workbookViewId="0">
      <pane xSplit="5" ySplit="8" topLeftCell="F9" activePane="bottomRight" state="frozen"/>
      <selection activeCell="C4" sqref="C4:E4"/>
      <selection pane="topRight" activeCell="C4" sqref="C4:E4"/>
      <selection pane="bottomLeft" activeCell="C4" sqref="C4:E4"/>
      <selection pane="bottomRight" activeCell="M17" sqref="M17"/>
    </sheetView>
  </sheetViews>
  <sheetFormatPr defaultColWidth="9.1796875" defaultRowHeight="12.5" x14ac:dyDescent="0.25"/>
  <cols>
    <col min="1" max="1" width="4.7265625" style="1" customWidth="1"/>
    <col min="2" max="2" width="10.1796875" style="1" customWidth="1"/>
    <col min="3" max="4" width="22.7265625" style="1" customWidth="1"/>
    <col min="5" max="5" width="6.7265625" style="96" hidden="1" customWidth="1"/>
    <col min="6" max="6" width="18.7265625" style="1" customWidth="1"/>
    <col min="7" max="7" width="3.7265625" style="62" customWidth="1"/>
    <col min="8" max="8" width="5.7265625" style="80" bestFit="1" customWidth="1"/>
    <col min="9" max="9" width="4.1796875" style="67" hidden="1" customWidth="1"/>
    <col min="10" max="10" width="5.26953125" style="87" bestFit="1" customWidth="1"/>
    <col min="11" max="11" width="5.26953125" style="81" customWidth="1"/>
    <col min="12" max="12" width="4.1796875" style="68" hidden="1" customWidth="1"/>
    <col min="13" max="14" width="3" style="62" customWidth="1"/>
    <col min="15" max="15" width="3.7265625" style="63" customWidth="1"/>
    <col min="16" max="16" width="5.7265625" style="82" bestFit="1" customWidth="1"/>
    <col min="17" max="17" width="4.1796875" style="70" hidden="1" customWidth="1"/>
    <col min="18" max="18" width="3.7265625" style="63" customWidth="1"/>
    <col min="19" max="19" width="5.26953125" style="82" customWidth="1"/>
    <col min="20" max="20" width="4.1796875" style="70" hidden="1" customWidth="1"/>
    <col min="21" max="22" width="3" style="63" customWidth="1"/>
    <col min="23" max="23" width="3.7265625" style="62" customWidth="1"/>
    <col min="24" max="24" width="5.26953125" style="81" customWidth="1"/>
    <col min="25" max="25" width="4.1796875" style="68" hidden="1" customWidth="1"/>
    <col min="26" max="26" width="3.7265625" style="62" customWidth="1"/>
    <col min="27" max="27" width="5.26953125" style="81" customWidth="1"/>
    <col min="28" max="28" width="4.1796875" style="68" hidden="1" customWidth="1"/>
    <col min="29" max="30" width="3" style="62" customWidth="1"/>
    <col min="31" max="31" width="3.7265625" style="63" hidden="1" customWidth="1"/>
    <col min="32" max="32" width="5.26953125" style="82" hidden="1" customWidth="1"/>
    <col min="33" max="33" width="4.1796875" style="70" hidden="1" customWidth="1"/>
    <col min="34" max="34" width="3.7265625" style="63" hidden="1" customWidth="1"/>
    <col min="35" max="35" width="5.26953125" style="82" hidden="1" customWidth="1"/>
    <col min="36" max="36" width="4.1796875" style="70" hidden="1" customWidth="1"/>
    <col min="37" max="38" width="3" style="63" hidden="1" customWidth="1"/>
    <col min="39" max="39" width="3.7265625" style="62" hidden="1" customWidth="1"/>
    <col min="40" max="40" width="5.26953125" style="81" hidden="1" customWidth="1"/>
    <col min="41" max="41" width="4.1796875" style="68" hidden="1" customWidth="1"/>
    <col min="42" max="42" width="3.7265625" style="62" hidden="1" customWidth="1"/>
    <col min="43" max="43" width="5.26953125" style="81" hidden="1" customWidth="1"/>
    <col min="44" max="44" width="4.1796875" style="68" hidden="1" customWidth="1"/>
    <col min="45" max="46" width="3" style="62" hidden="1" customWidth="1"/>
    <col min="47" max="47" width="3.7265625" style="63" hidden="1" customWidth="1"/>
    <col min="48" max="48" width="5.26953125" style="82" hidden="1" customWidth="1"/>
    <col min="49" max="49" width="4.1796875" style="70" hidden="1" customWidth="1"/>
    <col min="50" max="50" width="3.7265625" style="63" hidden="1" customWidth="1"/>
    <col min="51" max="51" width="5.26953125" style="82" hidden="1" customWidth="1"/>
    <col min="52" max="52" width="4.1796875" style="70" hidden="1" customWidth="1"/>
    <col min="53" max="54" width="3" style="63" hidden="1" customWidth="1"/>
    <col min="55" max="55" width="5.7265625" customWidth="1"/>
    <col min="56" max="56" width="5.54296875" bestFit="1" customWidth="1"/>
    <col min="57" max="57" width="6" customWidth="1"/>
    <col min="58" max="58" width="4" style="1" customWidth="1"/>
    <col min="59" max="59" width="4.81640625" style="1" customWidth="1"/>
    <col min="60" max="60" width="5.453125" style="1" customWidth="1"/>
    <col min="61" max="61" width="17.26953125" style="1" customWidth="1"/>
    <col min="62" max="62" width="0" hidden="1" customWidth="1"/>
    <col min="63" max="63" width="4" hidden="1" customWidth="1"/>
    <col min="64" max="64" width="5" hidden="1" customWidth="1"/>
    <col min="65" max="65" width="4" hidden="1" customWidth="1"/>
    <col min="66" max="66" width="6.7265625" hidden="1" customWidth="1"/>
    <col min="67" max="67" width="5.7265625" hidden="1" customWidth="1"/>
    <col min="68" max="68" width="4" hidden="1" customWidth="1"/>
    <col min="69" max="69" width="5" hidden="1" customWidth="1"/>
    <col min="70" max="70" width="4" hidden="1" customWidth="1"/>
    <col min="71" max="71" width="6.7265625" hidden="1" customWidth="1"/>
    <col min="72" max="72" width="5.7265625" hidden="1" customWidth="1"/>
    <col min="73" max="73" width="4" hidden="1" customWidth="1"/>
    <col min="74" max="74" width="5" hidden="1" customWidth="1"/>
    <col min="75" max="75" width="4" hidden="1" customWidth="1"/>
    <col min="76" max="76" width="6.7265625" hidden="1" customWidth="1"/>
    <col min="77" max="77" width="5.7265625" hidden="1" customWidth="1"/>
    <col min="78" max="78" width="4" hidden="1" customWidth="1"/>
    <col min="79" max="79" width="5" hidden="1" customWidth="1"/>
    <col min="80" max="80" width="4" hidden="1" customWidth="1"/>
    <col min="81" max="81" width="6.7265625" hidden="1" customWidth="1"/>
    <col min="82" max="82" width="6.26953125" hidden="1" customWidth="1"/>
    <col min="83" max="83" width="4" hidden="1" customWidth="1"/>
    <col min="84" max="84" width="5" hidden="1" customWidth="1"/>
    <col min="85" max="85" width="4" hidden="1" customWidth="1"/>
    <col min="86" max="86" width="6.7265625" hidden="1" customWidth="1"/>
    <col min="87" max="87" width="5.7265625" hidden="1" customWidth="1"/>
    <col min="88" max="88" width="4" hidden="1" customWidth="1"/>
    <col min="89" max="89" width="5" hidden="1" customWidth="1"/>
    <col min="90" max="90" width="4" hidden="1" customWidth="1"/>
    <col min="91" max="91" width="6.7265625" hidden="1" customWidth="1"/>
    <col min="92" max="92" width="6.26953125" hidden="1" customWidth="1"/>
  </cols>
  <sheetData>
    <row r="1" spans="1:92" x14ac:dyDescent="0.25">
      <c r="A1" s="133" t="s">
        <v>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5"/>
    </row>
    <row r="2" spans="1:92" ht="12.75" hidden="1" customHeight="1" x14ac:dyDescent="0.25">
      <c r="A2" s="9"/>
      <c r="B2" s="9"/>
      <c r="C2" s="9"/>
      <c r="D2" s="9"/>
      <c r="E2" s="99"/>
      <c r="F2" s="9"/>
      <c r="G2" s="84"/>
      <c r="H2" s="79"/>
      <c r="I2" s="65"/>
      <c r="J2" s="85"/>
      <c r="N2" s="62">
        <v>1</v>
      </c>
      <c r="O2" s="88"/>
      <c r="V2" s="63">
        <v>2</v>
      </c>
      <c r="W2" s="84"/>
      <c r="AD2" s="62">
        <v>3</v>
      </c>
      <c r="AE2" s="88"/>
      <c r="AL2" s="63">
        <v>4</v>
      </c>
      <c r="AM2" s="84"/>
      <c r="AT2" s="62">
        <v>5</v>
      </c>
      <c r="AU2" s="88"/>
      <c r="BB2" s="63">
        <v>6</v>
      </c>
      <c r="BC2">
        <f>N2+V2+AD2+AL2+AT2+BB2</f>
        <v>21</v>
      </c>
      <c r="BD2" s="24">
        <f>IF($O$4&gt;0,(LARGE(($N2,$V2,$AD2,$AL2,$AT2,$BB2),1)),"0")</f>
        <v>6</v>
      </c>
      <c r="BE2" s="24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5">
      <c r="A3" s="102" t="s">
        <v>8</v>
      </c>
      <c r="B3" s="104"/>
      <c r="C3" s="136" t="str">
        <f>Instellingen!B3</f>
        <v>Kring Berkel IJssel</v>
      </c>
      <c r="D3" s="137"/>
      <c r="E3" s="138"/>
      <c r="F3" s="102" t="s">
        <v>27</v>
      </c>
      <c r="G3" s="103"/>
      <c r="H3" s="103"/>
      <c r="I3" s="103"/>
      <c r="J3" s="103"/>
      <c r="K3" s="103"/>
      <c r="L3" s="103"/>
      <c r="M3" s="103"/>
      <c r="N3" s="104"/>
      <c r="O3" s="139"/>
      <c r="P3" s="140"/>
      <c r="Q3" s="140"/>
      <c r="R3" s="140"/>
      <c r="S3" s="140"/>
      <c r="T3" s="140"/>
      <c r="U3" s="140"/>
      <c r="V3" s="141"/>
      <c r="W3" s="105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7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102" t="s">
        <v>26</v>
      </c>
      <c r="BD3" s="103"/>
      <c r="BE3" s="103"/>
      <c r="BF3" s="104"/>
      <c r="BG3" s="20">
        <f>Instellingen!B6</f>
        <v>3</v>
      </c>
      <c r="BH3" s="142"/>
      <c r="BI3" s="143"/>
    </row>
    <row r="4" spans="1:92" x14ac:dyDescent="0.25">
      <c r="A4" s="102" t="s">
        <v>9</v>
      </c>
      <c r="B4" s="104"/>
      <c r="C4" s="148" t="s">
        <v>128</v>
      </c>
      <c r="D4" s="137"/>
      <c r="E4" s="138"/>
      <c r="F4" s="102" t="s">
        <v>33</v>
      </c>
      <c r="G4" s="103"/>
      <c r="H4" s="103"/>
      <c r="I4" s="103"/>
      <c r="J4" s="103"/>
      <c r="K4" s="103"/>
      <c r="L4" s="103"/>
      <c r="M4" s="103"/>
      <c r="N4" s="104"/>
      <c r="O4" s="136">
        <f>Instellingen!B7</f>
        <v>1</v>
      </c>
      <c r="P4" s="137"/>
      <c r="Q4" s="137"/>
      <c r="R4" s="137"/>
      <c r="S4" s="137"/>
      <c r="T4" s="137"/>
      <c r="U4" s="137"/>
      <c r="V4" s="138"/>
      <c r="W4" s="108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1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102"/>
      <c r="BD4" s="103"/>
      <c r="BE4" s="103"/>
      <c r="BF4" s="104"/>
      <c r="BG4" s="20"/>
      <c r="BH4" s="144"/>
      <c r="BI4" s="145"/>
    </row>
    <row r="5" spans="1:92" x14ac:dyDescent="0.25">
      <c r="A5" s="102" t="s">
        <v>10</v>
      </c>
      <c r="B5" s="104"/>
      <c r="C5" s="136"/>
      <c r="D5" s="137"/>
      <c r="E5" s="138"/>
      <c r="F5" s="102" t="s">
        <v>11</v>
      </c>
      <c r="G5" s="103"/>
      <c r="H5" s="103"/>
      <c r="I5" s="103"/>
      <c r="J5" s="103"/>
      <c r="K5" s="103"/>
      <c r="L5" s="103"/>
      <c r="M5" s="103"/>
      <c r="N5" s="104"/>
      <c r="O5" s="136">
        <f>Instellingen!B5</f>
        <v>99</v>
      </c>
      <c r="P5" s="137"/>
      <c r="Q5" s="137"/>
      <c r="R5" s="137"/>
      <c r="S5" s="137"/>
      <c r="T5" s="137"/>
      <c r="U5" s="137"/>
      <c r="V5" s="138"/>
      <c r="W5" s="111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3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114" t="s">
        <v>12</v>
      </c>
      <c r="BD5" s="115"/>
      <c r="BE5" s="115"/>
      <c r="BF5" s="116"/>
      <c r="BG5" s="8">
        <v>2</v>
      </c>
      <c r="BH5" s="144"/>
      <c r="BI5" s="145"/>
    </row>
    <row r="6" spans="1:92" ht="12.75" customHeight="1" x14ac:dyDescent="0.25">
      <c r="A6" s="149"/>
      <c r="B6" s="150"/>
      <c r="C6" s="150"/>
      <c r="D6" s="150"/>
      <c r="E6" s="151"/>
      <c r="F6" s="36" t="s">
        <v>13</v>
      </c>
      <c r="G6" s="127" t="str">
        <f>Instellingen!B40</f>
        <v>Laag-Soeren</v>
      </c>
      <c r="H6" s="128"/>
      <c r="I6" s="128"/>
      <c r="J6" s="128"/>
      <c r="K6" s="128"/>
      <c r="L6" s="128"/>
      <c r="M6" s="128"/>
      <c r="N6" s="129"/>
      <c r="O6" s="130" t="str">
        <f>Instellingen!B41</f>
        <v>Laag-Soeren</v>
      </c>
      <c r="P6" s="131"/>
      <c r="Q6" s="131"/>
      <c r="R6" s="131"/>
      <c r="S6" s="131"/>
      <c r="T6" s="131"/>
      <c r="U6" s="131"/>
      <c r="V6" s="132"/>
      <c r="W6" s="127" t="str">
        <f>Instellingen!B42</f>
        <v>Brummen</v>
      </c>
      <c r="X6" s="128"/>
      <c r="Y6" s="128"/>
      <c r="Z6" s="128"/>
      <c r="AA6" s="128"/>
      <c r="AB6" s="128"/>
      <c r="AC6" s="128"/>
      <c r="AD6" s="129"/>
      <c r="AE6" s="130" t="str">
        <f>Instellingen!B43</f>
        <v xml:space="preserve"> </v>
      </c>
      <c r="AF6" s="131"/>
      <c r="AG6" s="131"/>
      <c r="AH6" s="131"/>
      <c r="AI6" s="131"/>
      <c r="AJ6" s="131"/>
      <c r="AK6" s="131"/>
      <c r="AL6" s="132"/>
      <c r="AM6" s="127" t="str">
        <f>Instellingen!B44</f>
        <v xml:space="preserve"> </v>
      </c>
      <c r="AN6" s="128"/>
      <c r="AO6" s="128"/>
      <c r="AP6" s="128"/>
      <c r="AQ6" s="128"/>
      <c r="AR6" s="128"/>
      <c r="AS6" s="128"/>
      <c r="AT6" s="129"/>
      <c r="AU6" s="130" t="str">
        <f>Instellingen!B45</f>
        <v xml:space="preserve"> </v>
      </c>
      <c r="AV6" s="131"/>
      <c r="AW6" s="131"/>
      <c r="AX6" s="131"/>
      <c r="AY6" s="131"/>
      <c r="AZ6" s="131"/>
      <c r="BA6" s="131"/>
      <c r="BB6" s="132"/>
      <c r="BC6" s="117" t="s">
        <v>32</v>
      </c>
      <c r="BD6" s="118"/>
      <c r="BE6" s="104"/>
      <c r="BF6" s="34"/>
      <c r="BG6" s="20"/>
      <c r="BH6" s="144"/>
      <c r="BI6" s="145"/>
    </row>
    <row r="7" spans="1:92" ht="12.75" customHeight="1" x14ac:dyDescent="0.25">
      <c r="A7" s="152"/>
      <c r="B7" s="152"/>
      <c r="C7" s="152"/>
      <c r="D7" s="152"/>
      <c r="E7" s="153"/>
      <c r="F7" s="36" t="s">
        <v>14</v>
      </c>
      <c r="G7" s="119" t="str">
        <f>Instellingen!C40</f>
        <v>5 oktober 2024</v>
      </c>
      <c r="H7" s="120"/>
      <c r="I7" s="120"/>
      <c r="J7" s="120"/>
      <c r="K7" s="120"/>
      <c r="L7" s="120"/>
      <c r="M7" s="120"/>
      <c r="N7" s="121"/>
      <c r="O7" s="154" t="str">
        <f>Instellingen!C41</f>
        <v>2 november 2024</v>
      </c>
      <c r="P7" s="155"/>
      <c r="Q7" s="155"/>
      <c r="R7" s="155"/>
      <c r="S7" s="155"/>
      <c r="T7" s="155"/>
      <c r="U7" s="155"/>
      <c r="V7" s="156"/>
      <c r="W7" s="119" t="str">
        <f>Instellingen!C42</f>
        <v>23 november 2024</v>
      </c>
      <c r="X7" s="120"/>
      <c r="Y7" s="120"/>
      <c r="Z7" s="120"/>
      <c r="AA7" s="120"/>
      <c r="AB7" s="120"/>
      <c r="AC7" s="120"/>
      <c r="AD7" s="121"/>
      <c r="AE7" s="154" t="str">
        <f>Instellingen!C43</f>
        <v xml:space="preserve"> </v>
      </c>
      <c r="AF7" s="155"/>
      <c r="AG7" s="155"/>
      <c r="AH7" s="155"/>
      <c r="AI7" s="155"/>
      <c r="AJ7" s="155"/>
      <c r="AK7" s="155"/>
      <c r="AL7" s="156"/>
      <c r="AM7" s="119" t="str">
        <f>Instellingen!C44</f>
        <v xml:space="preserve"> </v>
      </c>
      <c r="AN7" s="157"/>
      <c r="AO7" s="157"/>
      <c r="AP7" s="157"/>
      <c r="AQ7" s="157"/>
      <c r="AR7" s="157"/>
      <c r="AS7" s="157"/>
      <c r="AT7" s="158"/>
      <c r="AU7" s="154" t="str">
        <f>Instellingen!C45</f>
        <v xml:space="preserve"> </v>
      </c>
      <c r="AV7" s="159"/>
      <c r="AW7" s="159"/>
      <c r="AX7" s="159"/>
      <c r="AY7" s="159"/>
      <c r="AZ7" s="159"/>
      <c r="BA7" s="159"/>
      <c r="BB7" s="160"/>
      <c r="BC7" s="37" t="s">
        <v>34</v>
      </c>
      <c r="BD7" s="10" t="s">
        <v>35</v>
      </c>
      <c r="BE7" s="5" t="s">
        <v>36</v>
      </c>
      <c r="BF7" s="3"/>
      <c r="BG7" s="3"/>
      <c r="BH7" s="146"/>
      <c r="BI7" s="147"/>
    </row>
    <row r="8" spans="1:92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97" t="s">
        <v>71</v>
      </c>
      <c r="F8" s="36" t="s">
        <v>3</v>
      </c>
      <c r="G8" s="7" t="s">
        <v>74</v>
      </c>
      <c r="H8" s="90" t="s">
        <v>99</v>
      </c>
      <c r="I8" s="66" t="s">
        <v>76</v>
      </c>
      <c r="J8" s="86" t="s">
        <v>77</v>
      </c>
      <c r="K8" s="83" t="s">
        <v>100</v>
      </c>
      <c r="L8" s="69" t="s">
        <v>79</v>
      </c>
      <c r="M8" s="2" t="s">
        <v>4</v>
      </c>
      <c r="N8" s="2" t="s">
        <v>15</v>
      </c>
      <c r="O8" s="89" t="s">
        <v>74</v>
      </c>
      <c r="P8" s="83" t="s">
        <v>99</v>
      </c>
      <c r="Q8" s="78" t="s">
        <v>76</v>
      </c>
      <c r="R8" s="71" t="s">
        <v>77</v>
      </c>
      <c r="S8" s="83" t="s">
        <v>100</v>
      </c>
      <c r="T8" s="78" t="s">
        <v>79</v>
      </c>
      <c r="U8" s="2" t="s">
        <v>4</v>
      </c>
      <c r="V8" s="2" t="s">
        <v>15</v>
      </c>
      <c r="W8" s="89" t="s">
        <v>74</v>
      </c>
      <c r="X8" s="83" t="s">
        <v>99</v>
      </c>
      <c r="Y8" s="78" t="s">
        <v>76</v>
      </c>
      <c r="Z8" s="71" t="s">
        <v>77</v>
      </c>
      <c r="AA8" s="83" t="s">
        <v>100</v>
      </c>
      <c r="AB8" s="78" t="s">
        <v>79</v>
      </c>
      <c r="AC8" s="2" t="s">
        <v>4</v>
      </c>
      <c r="AD8" s="2" t="s">
        <v>15</v>
      </c>
      <c r="AE8" s="89" t="s">
        <v>74</v>
      </c>
      <c r="AF8" s="83" t="s">
        <v>99</v>
      </c>
      <c r="AG8" s="78" t="s">
        <v>76</v>
      </c>
      <c r="AH8" s="71" t="s">
        <v>77</v>
      </c>
      <c r="AI8" s="83" t="s">
        <v>100</v>
      </c>
      <c r="AJ8" s="78" t="s">
        <v>79</v>
      </c>
      <c r="AK8" s="2" t="s">
        <v>4</v>
      </c>
      <c r="AL8" s="2" t="s">
        <v>15</v>
      </c>
      <c r="AM8" s="89" t="s">
        <v>74</v>
      </c>
      <c r="AN8" s="83" t="s">
        <v>99</v>
      </c>
      <c r="AO8" s="78" t="s">
        <v>76</v>
      </c>
      <c r="AP8" s="71" t="s">
        <v>77</v>
      </c>
      <c r="AQ8" s="83" t="s">
        <v>100</v>
      </c>
      <c r="AR8" s="78" t="s">
        <v>79</v>
      </c>
      <c r="AS8" s="2" t="s">
        <v>4</v>
      </c>
      <c r="AT8" s="2" t="s">
        <v>15</v>
      </c>
      <c r="AU8" s="89" t="s">
        <v>74</v>
      </c>
      <c r="AV8" s="83" t="s">
        <v>99</v>
      </c>
      <c r="AW8" s="78" t="s">
        <v>76</v>
      </c>
      <c r="AX8" s="71" t="s">
        <v>77</v>
      </c>
      <c r="AY8" s="83" t="s">
        <v>100</v>
      </c>
      <c r="AZ8" s="78" t="s">
        <v>79</v>
      </c>
      <c r="BA8" s="2" t="s">
        <v>4</v>
      </c>
      <c r="BB8" s="2" t="s">
        <v>15</v>
      </c>
      <c r="BC8" s="38" t="s">
        <v>22</v>
      </c>
      <c r="BD8" s="23" t="s">
        <v>22</v>
      </c>
      <c r="BE8" s="64" t="s">
        <v>22</v>
      </c>
      <c r="BF8" s="22" t="s">
        <v>16</v>
      </c>
      <c r="BG8" s="22" t="s">
        <v>17</v>
      </c>
      <c r="BH8" s="7" t="s">
        <v>69</v>
      </c>
      <c r="BI8" s="2" t="s">
        <v>5</v>
      </c>
      <c r="BK8" s="72" t="s">
        <v>87</v>
      </c>
      <c r="BL8" s="72" t="s">
        <v>80</v>
      </c>
      <c r="BM8" s="72" t="s">
        <v>88</v>
      </c>
      <c r="BN8" s="72" t="s">
        <v>81</v>
      </c>
      <c r="BO8" s="72" t="s">
        <v>98</v>
      </c>
      <c r="BP8" s="72" t="s">
        <v>89</v>
      </c>
      <c r="BQ8" s="72" t="s">
        <v>82</v>
      </c>
      <c r="BR8" s="72" t="s">
        <v>90</v>
      </c>
      <c r="BS8" s="72" t="s">
        <v>102</v>
      </c>
      <c r="BT8" s="73" t="s">
        <v>97</v>
      </c>
      <c r="BU8" s="72" t="s">
        <v>91</v>
      </c>
      <c r="BV8" s="72" t="s">
        <v>83</v>
      </c>
      <c r="BW8" s="72" t="s">
        <v>92</v>
      </c>
      <c r="BX8" s="72" t="s">
        <v>84</v>
      </c>
      <c r="BY8" s="73" t="s">
        <v>96</v>
      </c>
      <c r="BZ8" s="72" t="s">
        <v>93</v>
      </c>
      <c r="CA8" s="72" t="s">
        <v>85</v>
      </c>
      <c r="CB8" s="72" t="s">
        <v>94</v>
      </c>
      <c r="CC8" s="73" t="s">
        <v>86</v>
      </c>
      <c r="CD8" s="73" t="s">
        <v>95</v>
      </c>
      <c r="CE8" s="72" t="s">
        <v>107</v>
      </c>
      <c r="CF8" s="72" t="s">
        <v>108</v>
      </c>
      <c r="CG8" s="72" t="s">
        <v>109</v>
      </c>
      <c r="CH8" s="72" t="s">
        <v>110</v>
      </c>
      <c r="CI8" s="73" t="s">
        <v>117</v>
      </c>
      <c r="CJ8" s="72" t="s">
        <v>112</v>
      </c>
      <c r="CK8" s="72" t="s">
        <v>113</v>
      </c>
      <c r="CL8" s="72" t="s">
        <v>114</v>
      </c>
      <c r="CM8" s="73" t="s">
        <v>115</v>
      </c>
      <c r="CN8" s="73" t="s">
        <v>116</v>
      </c>
    </row>
    <row r="9" spans="1:92" x14ac:dyDescent="0.25">
      <c r="A9" s="1">
        <v>1</v>
      </c>
      <c r="B9" s="1" t="s">
        <v>151</v>
      </c>
      <c r="C9" s="1" t="s">
        <v>194</v>
      </c>
      <c r="D9" s="1" t="s">
        <v>152</v>
      </c>
      <c r="E9" s="96" t="s">
        <v>193</v>
      </c>
      <c r="F9" s="1" t="s">
        <v>153</v>
      </c>
      <c r="G9" s="62">
        <v>4</v>
      </c>
      <c r="H9" s="80">
        <v>57.16</v>
      </c>
      <c r="M9" s="62">
        <v>2</v>
      </c>
      <c r="N9" s="62">
        <v>2</v>
      </c>
      <c r="O9" s="63">
        <v>4</v>
      </c>
      <c r="P9" s="82">
        <v>74.2</v>
      </c>
      <c r="U9" s="63">
        <v>2</v>
      </c>
      <c r="V9" s="63">
        <v>2</v>
      </c>
      <c r="BC9">
        <f>N9+V9+AD9+AL9+AT9+BB9</f>
        <v>4</v>
      </c>
      <c r="BD9" s="24">
        <f>IF($O$4&gt;0,(LARGE(($N9,$V9,$AD9,$AL9,$AT9,$BB9),1)),"0")</f>
        <v>2</v>
      </c>
      <c r="BE9" s="24">
        <f>BC9-BD9</f>
        <v>2</v>
      </c>
      <c r="BG9" s="1">
        <v>1</v>
      </c>
      <c r="BK9">
        <f>IF(G9&gt;99,199,G9)</f>
        <v>4</v>
      </c>
      <c r="BL9">
        <f>IF(H9&gt;99,0,H9)</f>
        <v>57.16</v>
      </c>
      <c r="BM9">
        <f>IF(J9&gt;99,199,J9)</f>
        <v>0</v>
      </c>
      <c r="BN9">
        <f>IF(K9&gt;99,0,K9)</f>
        <v>0</v>
      </c>
      <c r="BO9">
        <f>BK9+BM9</f>
        <v>4</v>
      </c>
      <c r="BP9">
        <f>IF(O9&gt;99,199,O9)</f>
        <v>4</v>
      </c>
      <c r="BQ9">
        <f>IF(P9&gt;99,0,P9)</f>
        <v>74.2</v>
      </c>
      <c r="BR9">
        <f>IF(R9&gt;99,199,R9)</f>
        <v>0</v>
      </c>
      <c r="BS9">
        <f>IF(S9&gt;99,0,S9)</f>
        <v>0</v>
      </c>
      <c r="BT9">
        <f>BP9+BR9</f>
        <v>4</v>
      </c>
      <c r="BU9">
        <f>IF(W9&gt;99,199,W9)</f>
        <v>0</v>
      </c>
      <c r="BV9">
        <f>IF(X9&gt;99,0,X9)</f>
        <v>0</v>
      </c>
      <c r="BW9">
        <f>IF(Z9&gt;99,199,Z9)</f>
        <v>0</v>
      </c>
      <c r="BX9">
        <f>IF(AA9&gt;99,0,AA9)</f>
        <v>0</v>
      </c>
      <c r="BY9">
        <f>BU9+BW9</f>
        <v>0</v>
      </c>
      <c r="BZ9">
        <f>IF(AE9&gt;99,199,AE9)</f>
        <v>0</v>
      </c>
      <c r="CA9">
        <f>IF(AF9&gt;99,0,AF9)</f>
        <v>0</v>
      </c>
      <c r="CB9">
        <f>IF(AH9&gt;99,199,AH9)</f>
        <v>0</v>
      </c>
      <c r="CC9">
        <f>IF(AI9&gt;99,0,AI9)</f>
        <v>0</v>
      </c>
      <c r="CD9">
        <f>BZ9+CB9</f>
        <v>0</v>
      </c>
      <c r="CE9">
        <f>IF(AM9&gt;99,199,AM9)</f>
        <v>0</v>
      </c>
      <c r="CF9">
        <f>IF(AN9&gt;99,0,AN9)</f>
        <v>0</v>
      </c>
      <c r="CG9">
        <f>IF(AP9&gt;99,199,AP9)</f>
        <v>0</v>
      </c>
      <c r="CH9">
        <f>IF(AQ9&gt;99,0,AQ9)</f>
        <v>0</v>
      </c>
      <c r="CI9">
        <f>CE9+CG9</f>
        <v>0</v>
      </c>
      <c r="CJ9">
        <f>IF(AU9&gt;99,199,AU9)</f>
        <v>0</v>
      </c>
      <c r="CK9">
        <f>IF(AV9&gt;99,0,AV9)</f>
        <v>0</v>
      </c>
      <c r="CL9">
        <f>IF(AX9&gt;99,199,AX9)</f>
        <v>0</v>
      </c>
      <c r="CM9">
        <f>IF(AY9&gt;99,0,AY9)</f>
        <v>0</v>
      </c>
      <c r="CN9">
        <f>CJ9+CL9</f>
        <v>0</v>
      </c>
    </row>
    <row r="10" spans="1:92" x14ac:dyDescent="0.25">
      <c r="A10" s="1">
        <v>2</v>
      </c>
      <c r="B10" s="1" t="s">
        <v>147</v>
      </c>
      <c r="C10" s="1" t="s">
        <v>192</v>
      </c>
      <c r="D10" s="1" t="s">
        <v>148</v>
      </c>
      <c r="E10" s="96" t="s">
        <v>193</v>
      </c>
      <c r="F10" s="1" t="s">
        <v>149</v>
      </c>
      <c r="G10" s="62">
        <v>0</v>
      </c>
      <c r="H10" s="80">
        <v>62.89</v>
      </c>
      <c r="J10" s="87" t="s">
        <v>150</v>
      </c>
      <c r="M10" s="62">
        <v>1</v>
      </c>
      <c r="N10" s="62">
        <v>1</v>
      </c>
      <c r="O10" s="63">
        <v>4</v>
      </c>
      <c r="P10" s="82">
        <v>76.489999999999995</v>
      </c>
      <c r="U10" s="63">
        <v>3</v>
      </c>
      <c r="V10" s="63">
        <v>3</v>
      </c>
      <c r="BC10">
        <f>N10+V10+AD10+AL10+AT10+BB10</f>
        <v>4</v>
      </c>
      <c r="BD10" s="24">
        <f>IF($O$4&gt;0,(LARGE(($N10,$V10,$AD10,$AL10,$AT10,$BB10),1)),"0")</f>
        <v>3</v>
      </c>
      <c r="BE10" s="24">
        <f>BC10-BD10</f>
        <v>1</v>
      </c>
      <c r="BG10" s="1">
        <v>2</v>
      </c>
      <c r="BK10">
        <f>IF(G10&gt;99,199,G10)</f>
        <v>0</v>
      </c>
      <c r="BL10">
        <f>IF(H10&gt;99,0,H10)</f>
        <v>62.89</v>
      </c>
      <c r="BM10">
        <f>IF(J10&gt;99,199,J10)</f>
        <v>199</v>
      </c>
      <c r="BN10">
        <f>IF(K10&gt;99,0,K10)</f>
        <v>0</v>
      </c>
      <c r="BO10">
        <f>BK10+BM10</f>
        <v>199</v>
      </c>
      <c r="BP10">
        <f>IF(O10&gt;99,199,O10)</f>
        <v>4</v>
      </c>
      <c r="BQ10">
        <f>IF(P10&gt;99,0,P10)</f>
        <v>76.489999999999995</v>
      </c>
      <c r="BR10">
        <f>IF(R10&gt;99,199,R10)</f>
        <v>0</v>
      </c>
      <c r="BS10">
        <f>IF(S10&gt;99,0,S10)</f>
        <v>0</v>
      </c>
      <c r="BT10">
        <f>BP10+BR10</f>
        <v>4</v>
      </c>
      <c r="BU10">
        <f>IF(W10&gt;99,199,W10)</f>
        <v>0</v>
      </c>
      <c r="BV10">
        <f>IF(X10&gt;99,0,X10)</f>
        <v>0</v>
      </c>
      <c r="BW10">
        <f>IF(Z10&gt;99,199,Z10)</f>
        <v>0</v>
      </c>
      <c r="BX10">
        <f>IF(AA10&gt;99,0,AA10)</f>
        <v>0</v>
      </c>
      <c r="BY10">
        <f>BU10+BW10</f>
        <v>0</v>
      </c>
      <c r="BZ10">
        <f>IF(AE10&gt;99,199,AE10)</f>
        <v>0</v>
      </c>
      <c r="CA10">
        <f>IF(AF10&gt;99,0,AF10)</f>
        <v>0</v>
      </c>
      <c r="CB10">
        <f>IF(AH10&gt;99,199,AH10)</f>
        <v>0</v>
      </c>
      <c r="CC10">
        <f>IF(AI10&gt;99,0,AI10)</f>
        <v>0</v>
      </c>
      <c r="CD10">
        <f>BZ10+CB10</f>
        <v>0</v>
      </c>
      <c r="CE10">
        <f>IF(AM10&gt;99,199,AM10)</f>
        <v>0</v>
      </c>
      <c r="CF10">
        <f>IF(AN10&gt;99,0,AN10)</f>
        <v>0</v>
      </c>
      <c r="CG10">
        <f>IF(AP10&gt;99,199,AP10)</f>
        <v>0</v>
      </c>
      <c r="CH10">
        <f>IF(AQ10&gt;99,0,AQ10)</f>
        <v>0</v>
      </c>
      <c r="CI10">
        <f>CE10+CG10</f>
        <v>0</v>
      </c>
      <c r="CJ10">
        <f>IF(AU10&gt;99,199,AU10)</f>
        <v>0</v>
      </c>
      <c r="CK10">
        <f>IF(AV10&gt;99,0,AV10)</f>
        <v>0</v>
      </c>
      <c r="CL10">
        <f>IF(AX10&gt;99,199,AX10)</f>
        <v>0</v>
      </c>
      <c r="CM10">
        <f>IF(AY10&gt;99,0,AY10)</f>
        <v>0</v>
      </c>
      <c r="CN10">
        <f>CJ10+CL10</f>
        <v>0</v>
      </c>
    </row>
    <row r="11" spans="1:92" x14ac:dyDescent="0.25">
      <c r="A11" s="1">
        <v>3</v>
      </c>
      <c r="B11" s="1" t="s">
        <v>201</v>
      </c>
      <c r="C11" s="1" t="s">
        <v>191</v>
      </c>
      <c r="D11" s="1" t="s">
        <v>202</v>
      </c>
      <c r="E11" s="96" t="s">
        <v>193</v>
      </c>
      <c r="F11" s="1" t="s">
        <v>167</v>
      </c>
      <c r="N11" s="62">
        <v>99</v>
      </c>
      <c r="O11" s="63">
        <v>4</v>
      </c>
      <c r="P11" s="82">
        <v>71.819999999999993</v>
      </c>
      <c r="U11" s="63">
        <v>1</v>
      </c>
      <c r="V11" s="63">
        <v>1</v>
      </c>
      <c r="BC11">
        <f>N11+V11+AD11+AL11+AT11+BB11</f>
        <v>100</v>
      </c>
      <c r="BD11" s="24">
        <f>IF($O$4&gt;0,(LARGE(($N11,$V11,$AD11,$AL11,$AT11,$BB11),1)),"0")</f>
        <v>99</v>
      </c>
      <c r="BE11" s="24">
        <f>BC11-BD11</f>
        <v>1</v>
      </c>
      <c r="BK11">
        <f>IF(G11&gt;99,199,G11)</f>
        <v>0</v>
      </c>
      <c r="BL11">
        <f>IF(H11&gt;99,0,H11)</f>
        <v>0</v>
      </c>
      <c r="BM11">
        <f>IF(J11&gt;99,199,J11)</f>
        <v>0</v>
      </c>
      <c r="BN11">
        <f>IF(K11&gt;99,0,K11)</f>
        <v>0</v>
      </c>
      <c r="BO11">
        <f>BK11+BM11</f>
        <v>0</v>
      </c>
      <c r="BP11">
        <f>IF(O11&gt;99,199,O11)</f>
        <v>4</v>
      </c>
      <c r="BQ11">
        <f>IF(P11&gt;99,0,P11)</f>
        <v>71.819999999999993</v>
      </c>
      <c r="BR11">
        <f>IF(R11&gt;99,199,R11)</f>
        <v>0</v>
      </c>
      <c r="BS11">
        <f>IF(S11&gt;99,0,S11)</f>
        <v>0</v>
      </c>
      <c r="BT11">
        <f>BP11+BR11</f>
        <v>4</v>
      </c>
      <c r="BU11">
        <f>IF(W11&gt;99,199,W11)</f>
        <v>0</v>
      </c>
      <c r="BV11">
        <f>IF(X11&gt;99,0,X11)</f>
        <v>0</v>
      </c>
      <c r="BW11">
        <f>IF(Z11&gt;99,199,Z11)</f>
        <v>0</v>
      </c>
      <c r="BX11">
        <f>IF(AA11&gt;99,0,AA11)</f>
        <v>0</v>
      </c>
      <c r="BY11">
        <f>BU11+BW11</f>
        <v>0</v>
      </c>
      <c r="BZ11">
        <f>IF(AE11&gt;99,199,AE11)</f>
        <v>0</v>
      </c>
      <c r="CA11">
        <f>IF(AF11&gt;99,0,AF11)</f>
        <v>0</v>
      </c>
      <c r="CB11">
        <f>IF(AH11&gt;99,199,AH11)</f>
        <v>0</v>
      </c>
      <c r="CC11">
        <f>IF(AI11&gt;99,0,AI11)</f>
        <v>0</v>
      </c>
      <c r="CD11">
        <f>BZ11+CB11</f>
        <v>0</v>
      </c>
      <c r="CE11">
        <f>IF(AM11&gt;99,199,AM11)</f>
        <v>0</v>
      </c>
      <c r="CF11">
        <f>IF(AN11&gt;99,0,AN11)</f>
        <v>0</v>
      </c>
      <c r="CG11">
        <f>IF(AP11&gt;99,199,AP11)</f>
        <v>0</v>
      </c>
      <c r="CH11">
        <f>IF(AQ11&gt;99,0,AQ11)</f>
        <v>0</v>
      </c>
      <c r="CI11">
        <f>CE11+CG11</f>
        <v>0</v>
      </c>
      <c r="CJ11">
        <f>IF(AU11&gt;99,199,AU11)</f>
        <v>0</v>
      </c>
      <c r="CK11">
        <f>IF(AV11&gt;99,0,AV11)</f>
        <v>0</v>
      </c>
      <c r="CL11">
        <f>IF(AX11&gt;99,199,AX11)</f>
        <v>0</v>
      </c>
      <c r="CM11">
        <f>IF(AY11&gt;99,0,AY11)</f>
        <v>0</v>
      </c>
      <c r="CN11">
        <f>CJ11+CL11</f>
        <v>0</v>
      </c>
    </row>
    <row r="12" spans="1:92" x14ac:dyDescent="0.25">
      <c r="A12" s="1">
        <v>4</v>
      </c>
      <c r="B12" s="1" t="s">
        <v>203</v>
      </c>
      <c r="C12" s="1" t="s">
        <v>209</v>
      </c>
      <c r="D12" s="1" t="s">
        <v>204</v>
      </c>
      <c r="E12" s="96" t="s">
        <v>193</v>
      </c>
      <c r="F12" s="1" t="s">
        <v>161</v>
      </c>
      <c r="N12" s="62">
        <v>99</v>
      </c>
      <c r="O12" s="63">
        <v>8</v>
      </c>
      <c r="P12" s="82">
        <v>79.41</v>
      </c>
      <c r="U12" s="63">
        <v>4</v>
      </c>
      <c r="V12" s="63">
        <v>4</v>
      </c>
      <c r="BC12">
        <f>N12+V12+AD12+AL12+AT12+BB12</f>
        <v>103</v>
      </c>
      <c r="BD12" s="24">
        <f>IF($O$4&gt;0,(LARGE(($N12,$V12,$AD12,$AL12,$AT12,$BB12),1)),"0")</f>
        <v>99</v>
      </c>
      <c r="BE12" s="24">
        <f>BC12-BD12</f>
        <v>4</v>
      </c>
      <c r="BK12">
        <f>IF(G12&gt;99,199,G12)</f>
        <v>0</v>
      </c>
      <c r="BL12">
        <f>IF(H12&gt;99,0,H12)</f>
        <v>0</v>
      </c>
      <c r="BM12">
        <f>IF(J12&gt;99,199,J12)</f>
        <v>0</v>
      </c>
      <c r="BN12">
        <f>IF(K12&gt;99,0,K12)</f>
        <v>0</v>
      </c>
      <c r="BO12">
        <f>BK12+BM12</f>
        <v>0</v>
      </c>
      <c r="BP12">
        <f>IF(O12&gt;99,199,O12)</f>
        <v>8</v>
      </c>
      <c r="BQ12">
        <f>IF(P12&gt;99,0,P12)</f>
        <v>79.41</v>
      </c>
      <c r="BR12">
        <f>IF(R12&gt;99,199,R12)</f>
        <v>0</v>
      </c>
      <c r="BS12">
        <f>IF(S12&gt;99,0,S12)</f>
        <v>0</v>
      </c>
      <c r="BT12">
        <f>BP12+BR12</f>
        <v>8</v>
      </c>
      <c r="BU12">
        <f>IF(W12&gt;99,199,W12)</f>
        <v>0</v>
      </c>
      <c r="BV12">
        <f>IF(X12&gt;99,0,X12)</f>
        <v>0</v>
      </c>
      <c r="BW12">
        <f>IF(Z12&gt;99,199,Z12)</f>
        <v>0</v>
      </c>
      <c r="BX12">
        <f>IF(AA12&gt;99,0,AA12)</f>
        <v>0</v>
      </c>
      <c r="BY12">
        <f>BU12+BW12</f>
        <v>0</v>
      </c>
      <c r="BZ12">
        <f>IF(AE12&gt;99,199,AE12)</f>
        <v>0</v>
      </c>
      <c r="CA12">
        <f>IF(AF12&gt;99,0,AF12)</f>
        <v>0</v>
      </c>
      <c r="CB12">
        <f>IF(AH12&gt;99,199,AH12)</f>
        <v>0</v>
      </c>
      <c r="CC12">
        <f>IF(AI12&gt;99,0,AI12)</f>
        <v>0</v>
      </c>
      <c r="CD12">
        <f>BZ12+CB12</f>
        <v>0</v>
      </c>
      <c r="CE12">
        <f>IF(AM12&gt;99,199,AM12)</f>
        <v>0</v>
      </c>
      <c r="CF12">
        <f>IF(AN12&gt;99,0,AN12)</f>
        <v>0</v>
      </c>
      <c r="CG12">
        <f>IF(AP12&gt;99,199,AP12)</f>
        <v>0</v>
      </c>
      <c r="CH12">
        <f>IF(AQ12&gt;99,0,AQ12)</f>
        <v>0</v>
      </c>
      <c r="CI12">
        <f>CE12+CG12</f>
        <v>0</v>
      </c>
      <c r="CJ12">
        <f>IF(AU12&gt;99,199,AU12)</f>
        <v>0</v>
      </c>
      <c r="CK12">
        <f>IF(AV12&gt;99,0,AV12)</f>
        <v>0</v>
      </c>
      <c r="CL12">
        <f>IF(AX12&gt;99,199,AX12)</f>
        <v>0</v>
      </c>
      <c r="CM12">
        <f>IF(AY12&gt;99,0,AY12)</f>
        <v>0</v>
      </c>
      <c r="CN12">
        <f>CJ12+CL12</f>
        <v>0</v>
      </c>
    </row>
  </sheetData>
  <sortState xmlns:xlrd2="http://schemas.microsoft.com/office/spreadsheetml/2017/richdata2" ref="A9:XFD13">
    <sortCondition ref="BE9"/>
  </sortState>
  <mergeCells count="32">
    <mergeCell ref="O5:V5"/>
    <mergeCell ref="BC5:BF5"/>
    <mergeCell ref="A6:E7"/>
    <mergeCell ref="G6:N6"/>
    <mergeCell ref="O6:V6"/>
    <mergeCell ref="W6:AD6"/>
    <mergeCell ref="AE6:AL6"/>
    <mergeCell ref="AU6:BB6"/>
    <mergeCell ref="BC6:BE6"/>
    <mergeCell ref="G7:N7"/>
    <mergeCell ref="O7:V7"/>
    <mergeCell ref="W7:AD7"/>
    <mergeCell ref="AE7:AL7"/>
    <mergeCell ref="AM7:AT7"/>
    <mergeCell ref="AU7:BB7"/>
    <mergeCell ref="AM6:AT6"/>
    <mergeCell ref="A1:BI1"/>
    <mergeCell ref="A3:B3"/>
    <mergeCell ref="C3:E3"/>
    <mergeCell ref="F3:N3"/>
    <mergeCell ref="O3:V3"/>
    <mergeCell ref="W3:AL5"/>
    <mergeCell ref="BC3:BF3"/>
    <mergeCell ref="BH3:BI7"/>
    <mergeCell ref="A4:B4"/>
    <mergeCell ref="C4:E4"/>
    <mergeCell ref="F4:N4"/>
    <mergeCell ref="O4:V4"/>
    <mergeCell ref="BC4:BF4"/>
    <mergeCell ref="A5:B5"/>
    <mergeCell ref="C5:E5"/>
    <mergeCell ref="F5:N5"/>
  </mergeCells>
  <dataValidations count="8">
    <dataValidation operator="lessThan" allowBlank="1" showInputMessage="1" showErrorMessage="1" sqref="O1:O2 AE1:AE2 AU1:AU2 AU9:AU65476 AE9:AE65476 O9:O65476" xr:uid="{69BBF4B3-EF76-42D8-AB68-BBF90CBC22D5}"/>
    <dataValidation type="decimal" allowBlank="1" showInputMessage="1" showErrorMessage="1" sqref="L1:L2 I1:I2 T1:T2 Q1:Q2 AG1:AG2 AB1:AB2 Y1:Y2 AJ1:AJ2 AR1:AR2 AO1:AO2 AW1:AW2 AZ1:AZ2 AZ9:AZ65476 AW9:AW65476 AR9:AR65476 AO9:AO65476 AJ9:AJ65476 Q9:Q65476 AG9:AG65476 AB9:AB65476 I9:I65476 T9:T65476 Y9:Y65476 L9:L65476" xr:uid="{7EF00D13-9481-4D7D-9D85-00F6FE1C32D7}">
      <formula1>0</formula1>
      <formula2>10</formula2>
    </dataValidation>
    <dataValidation type="decimal" allowBlank="1" showInputMessage="1" showErrorMessage="1" sqref="H1:H2 K1:K2 P1:P2 S1:S2 X1:X2 AA1:AA2 AI1:AI2 AF1:AF2 AN1:AN2 AQ1:AQ2 AY1:AY2 AV1:AV2 AV9:AV65476 AY9:AY65476 AN9:AN65476 AQ9:AQ65476 AF9:AF65476 K9:K65476 S9:S65476 P9:P65476 X9:X65476 AA9:AA65476 H9:H65476 AI9:AI65476" xr:uid="{F1CAF769-72C2-4925-9B0C-88FCB558AC1B}">
      <formula1>0</formula1>
      <formula2>999</formula2>
    </dataValidation>
    <dataValidation type="list" allowBlank="1" showInputMessage="1" showErrorMessage="1" sqref="BH1:BH2 BH9:BH65476" xr:uid="{F34366AF-2AF9-4DA5-9E0C-16D323AA5EB3}">
      <formula1>"ja,nee"</formula1>
    </dataValidation>
    <dataValidation type="whole" operator="lessThan" allowBlank="1" showInputMessage="1" showErrorMessage="1" sqref="BG6" xr:uid="{ECFB5F92-115A-4F67-8B8B-50E0B0113E7E}">
      <formula1>340</formula1>
    </dataValidation>
    <dataValidation type="whole" operator="lessThan" allowBlank="1" showInputMessage="1" showErrorMessage="1" sqref="BG5" xr:uid="{06F12418-C076-4330-A061-15C97269A055}">
      <formula1>9</formula1>
    </dataValidation>
    <dataValidation type="whole" allowBlank="1" showInputMessage="1" showErrorMessage="1" sqref="BG4" xr:uid="{79073128-3B9D-4051-BFE6-63BB47AA929B}">
      <formula1>1</formula1>
      <formula2>2</formula2>
    </dataValidation>
    <dataValidation type="whole" allowBlank="1" showInputMessage="1" showErrorMessage="1" sqref="BG3" xr:uid="{AF5E9616-9DCB-4AFF-A4CF-303C744802B4}">
      <formula1>1</formula1>
      <formula2>4</formula2>
    </dataValidation>
  </dataValidations>
  <printOptions headings="1" gridLines="1"/>
  <pageMargins left="0.19685039370078741" right="0" top="0.98425196850393704" bottom="0.98425196850393704" header="0.51181102362204722" footer="0.51181102362204722"/>
  <pageSetup paperSize="9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0225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26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27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19050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28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29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31750</xdr:colOff>
                    <xdr:row>2</xdr:row>
                    <xdr:rowOff>12700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0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1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12700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2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19050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3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4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19050</xdr:colOff>
                    <xdr:row>6</xdr:row>
                    <xdr:rowOff>19050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5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6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1504950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7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12700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8" r:id="rId17" name="Button 14">
              <controlPr defaultSize="0" print="0" autoFill="0" autoPict="0" macro="[0]!Sort_Punten_3">
                <anchor moveWithCells="1" sizeWithCells="1">
                  <from>
                    <xdr:col>38</xdr:col>
                    <xdr:colOff>0</xdr:colOff>
                    <xdr:row>6</xdr:row>
                    <xdr:rowOff>152400</xdr:rowOff>
                  </from>
                  <to>
                    <xdr:col>38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9" r:id="rId18" name="Button 15">
              <controlPr defaultSize="0" print="0" autoFill="0" autoPict="0" macro="[0]!Sort_Pl_Punten_5">
                <anchor moveWithCells="1" sizeWithCells="1">
                  <from>
                    <xdr:col>45</xdr:col>
                    <xdr:colOff>19050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40" r:id="rId19" name="Button 16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41" r:id="rId20" name="Button 17">
              <controlPr defaultSize="0" print="0" autoFill="0" autoPict="0" macro="[0]!Sort_Pl_Punten_4">
                <anchor moveWithCells="1" sizeWithCells="1">
                  <from>
                    <xdr:col>37</xdr:col>
                    <xdr:colOff>19050</xdr:colOff>
                    <xdr:row>7</xdr:row>
                    <xdr:rowOff>12700</xdr:rowOff>
                  </from>
                  <to>
                    <xdr:col>38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42" r:id="rId21" name="Button 18">
              <controlPr defaultSize="0" print="0" autoFill="0" autoPict="0" macro="[0]!Sort_Punten_5">
                <anchor moveWithCells="1" sizeWithCells="1">
                  <from>
                    <xdr:col>38</xdr:col>
                    <xdr:colOff>0</xdr:colOff>
                    <xdr:row>7</xdr:row>
                    <xdr:rowOff>19050</xdr:rowOff>
                  </from>
                  <to>
                    <xdr:col>38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43" r:id="rId22" name="Button 19">
              <controlPr defaultSize="0" print="0" autoFill="0" autoPict="0" macro="[0]!Sort_Punten_6">
                <anchor moveWithCells="1" sizeWithCells="1">
                  <from>
                    <xdr:col>46</xdr:col>
                    <xdr:colOff>0</xdr:colOff>
                    <xdr:row>7</xdr:row>
                    <xdr:rowOff>19050</xdr:rowOff>
                  </from>
                  <to>
                    <xdr:col>46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44" r:id="rId23" name="Button 20">
              <controlPr defaultSize="0" print="0" autoFill="0" autoPict="0" macro="[0]!Sort_Pl_Punten_6">
                <anchor moveWithCells="1" sizeWithCells="1">
                  <from>
                    <xdr:col>46</xdr:col>
                    <xdr:colOff>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15B6E-5922-446B-95C9-1BB9B20EE8A2}">
  <sheetPr codeName="Blad4">
    <pageSetUpPr fitToPage="1"/>
  </sheetPr>
  <dimension ref="A1:CN12"/>
  <sheetViews>
    <sheetView zoomScaleNormal="100" workbookViewId="0">
      <pane xSplit="5" ySplit="8" topLeftCell="G9" activePane="bottomRight" state="frozen"/>
      <selection activeCell="C4" sqref="C4:E4"/>
      <selection pane="topRight" activeCell="C4" sqref="C4:E4"/>
      <selection pane="bottomLeft" activeCell="C4" sqref="C4:E4"/>
      <selection pane="bottomRight" activeCell="B16" sqref="B16"/>
    </sheetView>
  </sheetViews>
  <sheetFormatPr defaultColWidth="9.1796875" defaultRowHeight="12.5" x14ac:dyDescent="0.25"/>
  <cols>
    <col min="1" max="1" width="4.7265625" style="1" customWidth="1"/>
    <col min="2" max="2" width="10.1796875" style="1" customWidth="1"/>
    <col min="3" max="4" width="22.7265625" style="1" customWidth="1"/>
    <col min="5" max="5" width="6.7265625" style="96" hidden="1" customWidth="1"/>
    <col min="6" max="6" width="18.7265625" style="1" customWidth="1"/>
    <col min="7" max="7" width="3.7265625" style="62" customWidth="1"/>
    <col min="8" max="8" width="6.1796875" style="80" bestFit="1" customWidth="1"/>
    <col min="9" max="9" width="4.81640625" style="67" hidden="1" customWidth="1"/>
    <col min="10" max="10" width="3.7265625" style="87" customWidth="1"/>
    <col min="11" max="11" width="5.26953125" style="81" customWidth="1"/>
    <col min="12" max="12" width="4.1796875" style="68" hidden="1" customWidth="1"/>
    <col min="13" max="14" width="3" style="62" customWidth="1"/>
    <col min="15" max="15" width="3.7265625" style="63" customWidth="1"/>
    <col min="16" max="16" width="5.7265625" style="82" bestFit="1" customWidth="1"/>
    <col min="17" max="17" width="4.1796875" style="70" hidden="1" customWidth="1"/>
    <col min="18" max="18" width="3.7265625" style="63" customWidth="1"/>
    <col min="19" max="19" width="5.7265625" style="82" bestFit="1" customWidth="1"/>
    <col min="20" max="20" width="4.1796875" style="70" hidden="1" customWidth="1"/>
    <col min="21" max="22" width="3" style="63" customWidth="1"/>
    <col min="23" max="23" width="3.7265625" style="62" customWidth="1"/>
    <col min="24" max="24" width="5.26953125" style="81" customWidth="1"/>
    <col min="25" max="25" width="4.1796875" style="68" hidden="1" customWidth="1"/>
    <col min="26" max="26" width="3.7265625" style="62" customWidth="1"/>
    <col min="27" max="27" width="5.26953125" style="81" customWidth="1"/>
    <col min="28" max="28" width="4.1796875" style="68" hidden="1" customWidth="1"/>
    <col min="29" max="30" width="3" style="62" customWidth="1"/>
    <col min="31" max="31" width="3.7265625" style="63" hidden="1" customWidth="1"/>
    <col min="32" max="32" width="5.26953125" style="82" hidden="1" customWidth="1"/>
    <col min="33" max="33" width="4.1796875" style="70" hidden="1" customWidth="1"/>
    <col min="34" max="34" width="3.7265625" style="63" hidden="1" customWidth="1"/>
    <col min="35" max="35" width="5.26953125" style="82" hidden="1" customWidth="1"/>
    <col min="36" max="36" width="4.1796875" style="70" hidden="1" customWidth="1"/>
    <col min="37" max="38" width="3" style="63" hidden="1" customWidth="1"/>
    <col min="39" max="39" width="3.7265625" style="62" hidden="1" customWidth="1"/>
    <col min="40" max="40" width="5.26953125" style="81" hidden="1" customWidth="1"/>
    <col min="41" max="41" width="4.1796875" style="68" hidden="1" customWidth="1"/>
    <col min="42" max="42" width="3.7265625" style="62" hidden="1" customWidth="1"/>
    <col min="43" max="43" width="5.26953125" style="81" hidden="1" customWidth="1"/>
    <col min="44" max="44" width="4.1796875" style="68" hidden="1" customWidth="1"/>
    <col min="45" max="46" width="3" style="62" hidden="1" customWidth="1"/>
    <col min="47" max="47" width="3.7265625" style="63" hidden="1" customWidth="1"/>
    <col min="48" max="48" width="5.26953125" style="82" hidden="1" customWidth="1"/>
    <col min="49" max="49" width="4.1796875" style="70" hidden="1" customWidth="1"/>
    <col min="50" max="50" width="3.7265625" style="63" hidden="1" customWidth="1"/>
    <col min="51" max="51" width="5.26953125" style="82" hidden="1" customWidth="1"/>
    <col min="52" max="52" width="4.1796875" style="70" hidden="1" customWidth="1"/>
    <col min="53" max="54" width="3" style="63" hidden="1" customWidth="1"/>
    <col min="55" max="55" width="5.7265625" customWidth="1"/>
    <col min="56" max="56" width="5.54296875" bestFit="1" customWidth="1"/>
    <col min="57" max="57" width="6" customWidth="1"/>
    <col min="58" max="58" width="4" style="1" customWidth="1"/>
    <col min="59" max="59" width="4.81640625" style="1" customWidth="1"/>
    <col min="60" max="60" width="5.453125" style="1" customWidth="1"/>
    <col min="61" max="61" width="17.26953125" style="1" customWidth="1"/>
    <col min="62" max="62" width="0" hidden="1" customWidth="1"/>
    <col min="63" max="63" width="4" hidden="1" customWidth="1"/>
    <col min="64" max="64" width="5" hidden="1" customWidth="1"/>
    <col min="65" max="65" width="4" hidden="1" customWidth="1"/>
    <col min="66" max="66" width="6.7265625" hidden="1" customWidth="1"/>
    <col min="67" max="67" width="5.7265625" hidden="1" customWidth="1"/>
    <col min="68" max="68" width="4" hidden="1" customWidth="1"/>
    <col min="69" max="69" width="5" hidden="1" customWidth="1"/>
    <col min="70" max="70" width="4" hidden="1" customWidth="1"/>
    <col min="71" max="71" width="6.7265625" hidden="1" customWidth="1"/>
    <col min="72" max="72" width="5.7265625" hidden="1" customWidth="1"/>
    <col min="73" max="73" width="4" hidden="1" customWidth="1"/>
    <col min="74" max="74" width="5" hidden="1" customWidth="1"/>
    <col min="75" max="75" width="4" hidden="1" customWidth="1"/>
    <col min="76" max="76" width="6.7265625" hidden="1" customWidth="1"/>
    <col min="77" max="77" width="5.7265625" hidden="1" customWidth="1"/>
    <col min="78" max="78" width="4" hidden="1" customWidth="1"/>
    <col min="79" max="79" width="5" hidden="1" customWidth="1"/>
    <col min="80" max="80" width="4" hidden="1" customWidth="1"/>
    <col min="81" max="81" width="6.7265625" hidden="1" customWidth="1"/>
    <col min="82" max="82" width="6.26953125" hidden="1" customWidth="1"/>
    <col min="83" max="83" width="4" hidden="1" customWidth="1"/>
    <col min="84" max="84" width="5" hidden="1" customWidth="1"/>
    <col min="85" max="85" width="4" hidden="1" customWidth="1"/>
    <col min="86" max="86" width="6.7265625" hidden="1" customWidth="1"/>
    <col min="87" max="87" width="5.7265625" hidden="1" customWidth="1"/>
    <col min="88" max="88" width="4" hidden="1" customWidth="1"/>
    <col min="89" max="89" width="5" hidden="1" customWidth="1"/>
    <col min="90" max="90" width="4" hidden="1" customWidth="1"/>
    <col min="91" max="91" width="6.7265625" hidden="1" customWidth="1"/>
    <col min="92" max="92" width="6.26953125" hidden="1" customWidth="1"/>
  </cols>
  <sheetData>
    <row r="1" spans="1:92" x14ac:dyDescent="0.25">
      <c r="A1" s="133" t="s">
        <v>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5"/>
    </row>
    <row r="2" spans="1:92" ht="12.75" hidden="1" customHeight="1" x14ac:dyDescent="0.25">
      <c r="A2" s="9"/>
      <c r="B2" s="9"/>
      <c r="C2" s="9"/>
      <c r="D2" s="9"/>
      <c r="E2" s="99"/>
      <c r="F2" s="9"/>
      <c r="G2" s="84"/>
      <c r="H2" s="79"/>
      <c r="I2" s="65"/>
      <c r="J2" s="85"/>
      <c r="N2" s="62">
        <v>1</v>
      </c>
      <c r="O2" s="88"/>
      <c r="V2" s="63">
        <v>2</v>
      </c>
      <c r="W2" s="84"/>
      <c r="AD2" s="62">
        <v>3</v>
      </c>
      <c r="AE2" s="88"/>
      <c r="AL2" s="63">
        <v>4</v>
      </c>
      <c r="AM2" s="84"/>
      <c r="AT2" s="62">
        <v>5</v>
      </c>
      <c r="AU2" s="88"/>
      <c r="BB2" s="63">
        <v>6</v>
      </c>
      <c r="BC2">
        <f>N2+V2+AD2+AL2+AT2+BB2</f>
        <v>21</v>
      </c>
      <c r="BD2" s="24">
        <f>IF($O$4&gt;0,(LARGE(($N2,$V2,$AD2,$AL2,$AT2,$BB2),1)),"0")</f>
        <v>6</v>
      </c>
      <c r="BE2" s="24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5">
      <c r="A3" s="102" t="s">
        <v>8</v>
      </c>
      <c r="B3" s="104"/>
      <c r="C3" s="136" t="str">
        <f>Instellingen!B3</f>
        <v>Kring Berkel IJssel</v>
      </c>
      <c r="D3" s="137"/>
      <c r="E3" s="138"/>
      <c r="F3" s="102" t="s">
        <v>27</v>
      </c>
      <c r="G3" s="103"/>
      <c r="H3" s="103"/>
      <c r="I3" s="103"/>
      <c r="J3" s="103"/>
      <c r="K3" s="103"/>
      <c r="L3" s="103"/>
      <c r="M3" s="103"/>
      <c r="N3" s="104"/>
      <c r="O3" s="139"/>
      <c r="P3" s="140"/>
      <c r="Q3" s="140"/>
      <c r="R3" s="140"/>
      <c r="S3" s="140"/>
      <c r="T3" s="140"/>
      <c r="U3" s="140"/>
      <c r="V3" s="141"/>
      <c r="W3" s="105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7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102" t="s">
        <v>26</v>
      </c>
      <c r="BD3" s="103"/>
      <c r="BE3" s="103"/>
      <c r="BF3" s="104"/>
      <c r="BG3" s="20">
        <f>Instellingen!B6</f>
        <v>3</v>
      </c>
      <c r="BH3" s="142"/>
      <c r="BI3" s="143"/>
    </row>
    <row r="4" spans="1:92" x14ac:dyDescent="0.25">
      <c r="A4" s="102" t="s">
        <v>9</v>
      </c>
      <c r="B4" s="104"/>
      <c r="C4" s="148" t="s">
        <v>129</v>
      </c>
      <c r="D4" s="137"/>
      <c r="E4" s="138"/>
      <c r="F4" s="102" t="s">
        <v>33</v>
      </c>
      <c r="G4" s="103"/>
      <c r="H4" s="103"/>
      <c r="I4" s="103"/>
      <c r="J4" s="103"/>
      <c r="K4" s="103"/>
      <c r="L4" s="103"/>
      <c r="M4" s="103"/>
      <c r="N4" s="104"/>
      <c r="O4" s="136">
        <f>Instellingen!B7</f>
        <v>1</v>
      </c>
      <c r="P4" s="137"/>
      <c r="Q4" s="137"/>
      <c r="R4" s="137"/>
      <c r="S4" s="137"/>
      <c r="T4" s="137"/>
      <c r="U4" s="137"/>
      <c r="V4" s="138"/>
      <c r="W4" s="108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1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102"/>
      <c r="BD4" s="103"/>
      <c r="BE4" s="103"/>
      <c r="BF4" s="104"/>
      <c r="BG4" s="20"/>
      <c r="BH4" s="144"/>
      <c r="BI4" s="145"/>
    </row>
    <row r="5" spans="1:92" x14ac:dyDescent="0.25">
      <c r="A5" s="102" t="s">
        <v>10</v>
      </c>
      <c r="B5" s="104"/>
      <c r="C5" s="136"/>
      <c r="D5" s="137"/>
      <c r="E5" s="138"/>
      <c r="F5" s="102" t="s">
        <v>11</v>
      </c>
      <c r="G5" s="103"/>
      <c r="H5" s="103"/>
      <c r="I5" s="103"/>
      <c r="J5" s="103"/>
      <c r="K5" s="103"/>
      <c r="L5" s="103"/>
      <c r="M5" s="103"/>
      <c r="N5" s="104"/>
      <c r="O5" s="136">
        <f>Instellingen!B5</f>
        <v>99</v>
      </c>
      <c r="P5" s="137"/>
      <c r="Q5" s="137"/>
      <c r="R5" s="137"/>
      <c r="S5" s="137"/>
      <c r="T5" s="137"/>
      <c r="U5" s="137"/>
      <c r="V5" s="138"/>
      <c r="W5" s="111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3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114" t="s">
        <v>12</v>
      </c>
      <c r="BD5" s="115"/>
      <c r="BE5" s="115"/>
      <c r="BF5" s="116"/>
      <c r="BG5" s="8">
        <v>2</v>
      </c>
      <c r="BH5" s="144"/>
      <c r="BI5" s="145"/>
    </row>
    <row r="6" spans="1:92" ht="12.75" customHeight="1" x14ac:dyDescent="0.25">
      <c r="A6" s="149"/>
      <c r="B6" s="150"/>
      <c r="C6" s="150"/>
      <c r="D6" s="150"/>
      <c r="E6" s="151"/>
      <c r="F6" s="36" t="s">
        <v>13</v>
      </c>
      <c r="G6" s="127" t="str">
        <f>Instellingen!B40</f>
        <v>Laag-Soeren</v>
      </c>
      <c r="H6" s="128"/>
      <c r="I6" s="128"/>
      <c r="J6" s="128"/>
      <c r="K6" s="128"/>
      <c r="L6" s="128"/>
      <c r="M6" s="128"/>
      <c r="N6" s="129"/>
      <c r="O6" s="130" t="str">
        <f>Instellingen!B41</f>
        <v>Laag-Soeren</v>
      </c>
      <c r="P6" s="131"/>
      <c r="Q6" s="131"/>
      <c r="R6" s="131"/>
      <c r="S6" s="131"/>
      <c r="T6" s="131"/>
      <c r="U6" s="131"/>
      <c r="V6" s="132"/>
      <c r="W6" s="127" t="str">
        <f>Instellingen!B42</f>
        <v>Brummen</v>
      </c>
      <c r="X6" s="128"/>
      <c r="Y6" s="128"/>
      <c r="Z6" s="128"/>
      <c r="AA6" s="128"/>
      <c r="AB6" s="128"/>
      <c r="AC6" s="128"/>
      <c r="AD6" s="129"/>
      <c r="AE6" s="130" t="str">
        <f>Instellingen!B43</f>
        <v xml:space="preserve"> </v>
      </c>
      <c r="AF6" s="131"/>
      <c r="AG6" s="131"/>
      <c r="AH6" s="131"/>
      <c r="AI6" s="131"/>
      <c r="AJ6" s="131"/>
      <c r="AK6" s="131"/>
      <c r="AL6" s="132"/>
      <c r="AM6" s="127" t="str">
        <f>Instellingen!B44</f>
        <v xml:space="preserve"> </v>
      </c>
      <c r="AN6" s="128"/>
      <c r="AO6" s="128"/>
      <c r="AP6" s="128"/>
      <c r="AQ6" s="128"/>
      <c r="AR6" s="128"/>
      <c r="AS6" s="128"/>
      <c r="AT6" s="129"/>
      <c r="AU6" s="130" t="str">
        <f>Instellingen!B45</f>
        <v xml:space="preserve"> </v>
      </c>
      <c r="AV6" s="131"/>
      <c r="AW6" s="131"/>
      <c r="AX6" s="131"/>
      <c r="AY6" s="131"/>
      <c r="AZ6" s="131"/>
      <c r="BA6" s="131"/>
      <c r="BB6" s="132"/>
      <c r="BC6" s="117" t="s">
        <v>32</v>
      </c>
      <c r="BD6" s="118"/>
      <c r="BE6" s="104"/>
      <c r="BF6" s="34"/>
      <c r="BG6" s="20"/>
      <c r="BH6" s="144"/>
      <c r="BI6" s="145"/>
    </row>
    <row r="7" spans="1:92" ht="12.75" customHeight="1" x14ac:dyDescent="0.25">
      <c r="A7" s="152"/>
      <c r="B7" s="152"/>
      <c r="C7" s="152"/>
      <c r="D7" s="152"/>
      <c r="E7" s="153"/>
      <c r="F7" s="36" t="s">
        <v>14</v>
      </c>
      <c r="G7" s="119" t="str">
        <f>Instellingen!C40</f>
        <v>5 oktober 2024</v>
      </c>
      <c r="H7" s="120"/>
      <c r="I7" s="120"/>
      <c r="J7" s="120"/>
      <c r="K7" s="120"/>
      <c r="L7" s="120"/>
      <c r="M7" s="120"/>
      <c r="N7" s="121"/>
      <c r="O7" s="154" t="str">
        <f>Instellingen!C41</f>
        <v>2 november 2024</v>
      </c>
      <c r="P7" s="155"/>
      <c r="Q7" s="155"/>
      <c r="R7" s="155"/>
      <c r="S7" s="155"/>
      <c r="T7" s="155"/>
      <c r="U7" s="155"/>
      <c r="V7" s="156"/>
      <c r="W7" s="119" t="str">
        <f>Instellingen!C42</f>
        <v>23 november 2024</v>
      </c>
      <c r="X7" s="120"/>
      <c r="Y7" s="120"/>
      <c r="Z7" s="120"/>
      <c r="AA7" s="120"/>
      <c r="AB7" s="120"/>
      <c r="AC7" s="120"/>
      <c r="AD7" s="121"/>
      <c r="AE7" s="154" t="str">
        <f>Instellingen!C43</f>
        <v xml:space="preserve"> </v>
      </c>
      <c r="AF7" s="155"/>
      <c r="AG7" s="155"/>
      <c r="AH7" s="155"/>
      <c r="AI7" s="155"/>
      <c r="AJ7" s="155"/>
      <c r="AK7" s="155"/>
      <c r="AL7" s="156"/>
      <c r="AM7" s="119" t="str">
        <f>Instellingen!C44</f>
        <v xml:space="preserve"> </v>
      </c>
      <c r="AN7" s="157"/>
      <c r="AO7" s="157"/>
      <c r="AP7" s="157"/>
      <c r="AQ7" s="157"/>
      <c r="AR7" s="157"/>
      <c r="AS7" s="157"/>
      <c r="AT7" s="158"/>
      <c r="AU7" s="154" t="str">
        <f>Instellingen!C45</f>
        <v xml:space="preserve"> </v>
      </c>
      <c r="AV7" s="159"/>
      <c r="AW7" s="159"/>
      <c r="AX7" s="159"/>
      <c r="AY7" s="159"/>
      <c r="AZ7" s="159"/>
      <c r="BA7" s="159"/>
      <c r="BB7" s="160"/>
      <c r="BC7" s="37" t="s">
        <v>34</v>
      </c>
      <c r="BD7" s="10" t="s">
        <v>35</v>
      </c>
      <c r="BE7" s="5" t="s">
        <v>36</v>
      </c>
      <c r="BF7" s="3"/>
      <c r="BG7" s="3"/>
      <c r="BH7" s="146"/>
      <c r="BI7" s="147"/>
    </row>
    <row r="8" spans="1:92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97" t="s">
        <v>71</v>
      </c>
      <c r="F8" s="36" t="s">
        <v>3</v>
      </c>
      <c r="G8" s="7" t="s">
        <v>74</v>
      </c>
      <c r="H8" s="90" t="s">
        <v>99</v>
      </c>
      <c r="I8" s="66" t="s">
        <v>76</v>
      </c>
      <c r="J8" s="86" t="s">
        <v>77</v>
      </c>
      <c r="K8" s="83" t="s">
        <v>100</v>
      </c>
      <c r="L8" s="69" t="s">
        <v>79</v>
      </c>
      <c r="M8" s="2" t="s">
        <v>4</v>
      </c>
      <c r="N8" s="2" t="s">
        <v>15</v>
      </c>
      <c r="O8" s="89" t="s">
        <v>74</v>
      </c>
      <c r="P8" s="83" t="s">
        <v>99</v>
      </c>
      <c r="Q8" s="78" t="s">
        <v>76</v>
      </c>
      <c r="R8" s="71" t="s">
        <v>77</v>
      </c>
      <c r="S8" s="83" t="s">
        <v>100</v>
      </c>
      <c r="T8" s="78" t="s">
        <v>79</v>
      </c>
      <c r="U8" s="2" t="s">
        <v>4</v>
      </c>
      <c r="V8" s="2" t="s">
        <v>15</v>
      </c>
      <c r="W8" s="89" t="s">
        <v>74</v>
      </c>
      <c r="X8" s="83" t="s">
        <v>99</v>
      </c>
      <c r="Y8" s="78" t="s">
        <v>76</v>
      </c>
      <c r="Z8" s="71" t="s">
        <v>77</v>
      </c>
      <c r="AA8" s="83" t="s">
        <v>100</v>
      </c>
      <c r="AB8" s="78" t="s">
        <v>79</v>
      </c>
      <c r="AC8" s="2" t="s">
        <v>4</v>
      </c>
      <c r="AD8" s="2" t="s">
        <v>15</v>
      </c>
      <c r="AE8" s="89" t="s">
        <v>74</v>
      </c>
      <c r="AF8" s="83" t="s">
        <v>99</v>
      </c>
      <c r="AG8" s="78" t="s">
        <v>76</v>
      </c>
      <c r="AH8" s="71" t="s">
        <v>77</v>
      </c>
      <c r="AI8" s="83" t="s">
        <v>100</v>
      </c>
      <c r="AJ8" s="78" t="s">
        <v>79</v>
      </c>
      <c r="AK8" s="2" t="s">
        <v>4</v>
      </c>
      <c r="AL8" s="2" t="s">
        <v>15</v>
      </c>
      <c r="AM8" s="89" t="s">
        <v>74</v>
      </c>
      <c r="AN8" s="83" t="s">
        <v>99</v>
      </c>
      <c r="AO8" s="78" t="s">
        <v>76</v>
      </c>
      <c r="AP8" s="71" t="s">
        <v>77</v>
      </c>
      <c r="AQ8" s="83" t="s">
        <v>100</v>
      </c>
      <c r="AR8" s="78" t="s">
        <v>79</v>
      </c>
      <c r="AS8" s="2" t="s">
        <v>4</v>
      </c>
      <c r="AT8" s="2" t="s">
        <v>15</v>
      </c>
      <c r="AU8" s="89" t="s">
        <v>74</v>
      </c>
      <c r="AV8" s="83" t="s">
        <v>99</v>
      </c>
      <c r="AW8" s="78" t="s">
        <v>76</v>
      </c>
      <c r="AX8" s="71" t="s">
        <v>77</v>
      </c>
      <c r="AY8" s="83" t="s">
        <v>100</v>
      </c>
      <c r="AZ8" s="78" t="s">
        <v>79</v>
      </c>
      <c r="BA8" s="2" t="s">
        <v>4</v>
      </c>
      <c r="BB8" s="2" t="s">
        <v>15</v>
      </c>
      <c r="BC8" s="38" t="s">
        <v>22</v>
      </c>
      <c r="BD8" s="23" t="s">
        <v>22</v>
      </c>
      <c r="BE8" s="64" t="s">
        <v>22</v>
      </c>
      <c r="BF8" s="22" t="s">
        <v>16</v>
      </c>
      <c r="BG8" s="22" t="s">
        <v>17</v>
      </c>
      <c r="BH8" s="7" t="s">
        <v>69</v>
      </c>
      <c r="BI8" s="2" t="s">
        <v>5</v>
      </c>
      <c r="BK8" s="72" t="s">
        <v>87</v>
      </c>
      <c r="BL8" s="72" t="s">
        <v>80</v>
      </c>
      <c r="BM8" s="72" t="s">
        <v>88</v>
      </c>
      <c r="BN8" s="72" t="s">
        <v>81</v>
      </c>
      <c r="BO8" s="72" t="s">
        <v>98</v>
      </c>
      <c r="BP8" s="72" t="s">
        <v>89</v>
      </c>
      <c r="BQ8" s="72" t="s">
        <v>82</v>
      </c>
      <c r="BR8" s="72" t="s">
        <v>90</v>
      </c>
      <c r="BS8" s="72" t="s">
        <v>102</v>
      </c>
      <c r="BT8" s="73" t="s">
        <v>97</v>
      </c>
      <c r="BU8" s="72" t="s">
        <v>91</v>
      </c>
      <c r="BV8" s="72" t="s">
        <v>83</v>
      </c>
      <c r="BW8" s="72" t="s">
        <v>92</v>
      </c>
      <c r="BX8" s="72" t="s">
        <v>84</v>
      </c>
      <c r="BY8" s="73" t="s">
        <v>96</v>
      </c>
      <c r="BZ8" s="72" t="s">
        <v>93</v>
      </c>
      <c r="CA8" s="72" t="s">
        <v>85</v>
      </c>
      <c r="CB8" s="72" t="s">
        <v>94</v>
      </c>
      <c r="CC8" s="73" t="s">
        <v>86</v>
      </c>
      <c r="CD8" s="73" t="s">
        <v>95</v>
      </c>
      <c r="CE8" s="72" t="s">
        <v>107</v>
      </c>
      <c r="CF8" s="72" t="s">
        <v>108</v>
      </c>
      <c r="CG8" s="72" t="s">
        <v>109</v>
      </c>
      <c r="CH8" s="72" t="s">
        <v>110</v>
      </c>
      <c r="CI8" s="73" t="s">
        <v>117</v>
      </c>
      <c r="CJ8" s="72" t="s">
        <v>112</v>
      </c>
      <c r="CK8" s="72" t="s">
        <v>113</v>
      </c>
      <c r="CL8" s="72" t="s">
        <v>114</v>
      </c>
      <c r="CM8" s="73" t="s">
        <v>115</v>
      </c>
      <c r="CN8" s="73" t="s">
        <v>116</v>
      </c>
    </row>
    <row r="9" spans="1:92" x14ac:dyDescent="0.25">
      <c r="B9" s="1" t="s">
        <v>205</v>
      </c>
      <c r="C9" s="1" t="s">
        <v>154</v>
      </c>
      <c r="D9" s="1" t="s">
        <v>206</v>
      </c>
      <c r="E9" s="96" t="s">
        <v>155</v>
      </c>
      <c r="F9" s="1" t="s">
        <v>139</v>
      </c>
      <c r="O9" s="63">
        <v>0</v>
      </c>
      <c r="P9" s="82">
        <v>64.790000000000006</v>
      </c>
      <c r="R9" s="63">
        <v>0</v>
      </c>
      <c r="S9" s="82">
        <v>38.67</v>
      </c>
      <c r="U9" s="63">
        <v>1</v>
      </c>
      <c r="V9" s="63">
        <v>1</v>
      </c>
      <c r="BC9">
        <f>N9+V9+AD9+AL9+AT9+BB9</f>
        <v>1</v>
      </c>
      <c r="BE9" s="24">
        <f>BC9-BD9</f>
        <v>1</v>
      </c>
      <c r="BK9">
        <f>IF(G9&gt;99,199,G9)</f>
        <v>0</v>
      </c>
      <c r="BL9">
        <f>IF(H9&gt;99,0,H9)</f>
        <v>0</v>
      </c>
      <c r="BM9">
        <f>IF(J9&gt;99,199,J9)</f>
        <v>0</v>
      </c>
      <c r="BN9">
        <f>IF(K9&gt;99,0,K9)</f>
        <v>0</v>
      </c>
      <c r="BO9">
        <f>BK9+BM9</f>
        <v>0</v>
      </c>
      <c r="BP9">
        <f>IF(O9&gt;99,199,O9)</f>
        <v>0</v>
      </c>
      <c r="BQ9">
        <f>IF(P9&gt;99,0,P9)</f>
        <v>64.790000000000006</v>
      </c>
      <c r="BR9">
        <f>IF(R9&gt;99,199,R9)</f>
        <v>0</v>
      </c>
      <c r="BS9">
        <f>IF(S9&gt;99,0,S9)</f>
        <v>38.67</v>
      </c>
      <c r="BT9">
        <f>BP9+BR9</f>
        <v>0</v>
      </c>
      <c r="BU9">
        <f>IF(W9&gt;99,199,W9)</f>
        <v>0</v>
      </c>
      <c r="BV9">
        <f>IF(X9&gt;99,0,X9)</f>
        <v>0</v>
      </c>
      <c r="BW9">
        <f>IF(Z9&gt;99,199,Z9)</f>
        <v>0</v>
      </c>
      <c r="BX9">
        <f>IF(AA9&gt;99,0,AA9)</f>
        <v>0</v>
      </c>
      <c r="BY9">
        <f>BU9+BW9</f>
        <v>0</v>
      </c>
      <c r="BZ9">
        <f>IF(AE9&gt;99,199,AE9)</f>
        <v>0</v>
      </c>
      <c r="CA9">
        <f>IF(AF9&gt;99,0,AF9)</f>
        <v>0</v>
      </c>
      <c r="CB9">
        <f>IF(AH9&gt;99,199,AH9)</f>
        <v>0</v>
      </c>
      <c r="CC9">
        <f>IF(AI9&gt;99,0,AI9)</f>
        <v>0</v>
      </c>
      <c r="CD9">
        <f>BZ9+CB9</f>
        <v>0</v>
      </c>
      <c r="CE9">
        <f>IF(AM9&gt;99,199,AM9)</f>
        <v>0</v>
      </c>
      <c r="CF9">
        <f>IF(AN9&gt;99,0,AN9)</f>
        <v>0</v>
      </c>
      <c r="CG9">
        <f>IF(AP9&gt;99,199,AP9)</f>
        <v>0</v>
      </c>
      <c r="CH9">
        <f>IF(AQ9&gt;99,0,AQ9)</f>
        <v>0</v>
      </c>
      <c r="CI9">
        <f>CE9+CG9</f>
        <v>0</v>
      </c>
      <c r="CJ9">
        <f>IF(AU9&gt;99,199,AU9)</f>
        <v>0</v>
      </c>
      <c r="CK9">
        <f>IF(AV9&gt;99,0,AV9)</f>
        <v>0</v>
      </c>
      <c r="CL9">
        <f>IF(AX9&gt;99,199,AX9)</f>
        <v>0</v>
      </c>
      <c r="CM9">
        <f>IF(AY9&gt;99,0,AY9)</f>
        <v>0</v>
      </c>
      <c r="CN9">
        <f>CJ9+CL9</f>
        <v>0</v>
      </c>
    </row>
    <row r="10" spans="1:92" x14ac:dyDescent="0.25">
      <c r="B10" s="1" t="s">
        <v>143</v>
      </c>
      <c r="C10" s="1" t="s">
        <v>154</v>
      </c>
      <c r="D10" s="1" t="s">
        <v>144</v>
      </c>
      <c r="E10" s="96" t="s">
        <v>155</v>
      </c>
      <c r="F10" s="1" t="s">
        <v>139</v>
      </c>
      <c r="G10" s="62">
        <v>4</v>
      </c>
      <c r="H10" s="80">
        <v>58.25</v>
      </c>
      <c r="M10" s="62">
        <v>1</v>
      </c>
      <c r="N10" s="62">
        <v>1</v>
      </c>
      <c r="BC10">
        <f>N10+V10+AD10+AL10+AT10+BB10</f>
        <v>1</v>
      </c>
      <c r="BD10" s="24">
        <f>IF($O$4&gt;0,(LARGE(($N10,$V10,$AD10,$AL10,$AT10,$BB10),1)),"0")</f>
        <v>1</v>
      </c>
      <c r="BE10" s="24">
        <f>BC10-BD10</f>
        <v>0</v>
      </c>
      <c r="BK10">
        <f>IF(G10&gt;99,199,G10)</f>
        <v>4</v>
      </c>
      <c r="BL10">
        <f>IF(H10&gt;99,0,H10)</f>
        <v>58.25</v>
      </c>
      <c r="BM10">
        <f>IF(J10&gt;99,199,J10)</f>
        <v>0</v>
      </c>
      <c r="BN10">
        <f>IF(K10&gt;99,0,K10)</f>
        <v>0</v>
      </c>
      <c r="BO10">
        <f>BK10+BM10</f>
        <v>4</v>
      </c>
      <c r="BP10">
        <f>IF(O10&gt;99,199,O10)</f>
        <v>0</v>
      </c>
      <c r="BQ10">
        <f>IF(P10&gt;99,0,P10)</f>
        <v>0</v>
      </c>
      <c r="BR10">
        <f>IF(R10&gt;99,199,R10)</f>
        <v>0</v>
      </c>
      <c r="BS10">
        <f>IF(S10&gt;99,0,S10)</f>
        <v>0</v>
      </c>
      <c r="BT10">
        <f>BP10+BR10</f>
        <v>0</v>
      </c>
      <c r="BU10">
        <f>IF(W10&gt;99,199,W10)</f>
        <v>0</v>
      </c>
      <c r="BV10">
        <f>IF(X10&gt;99,0,X10)</f>
        <v>0</v>
      </c>
      <c r="BW10">
        <f>IF(Z10&gt;99,199,Z10)</f>
        <v>0</v>
      </c>
      <c r="BX10">
        <f>IF(AA10&gt;99,0,AA10)</f>
        <v>0</v>
      </c>
      <c r="BY10">
        <f>BU10+BW10</f>
        <v>0</v>
      </c>
      <c r="BZ10">
        <f>IF(AE10&gt;99,199,AE10)</f>
        <v>0</v>
      </c>
      <c r="CA10">
        <f>IF(AF10&gt;99,0,AF10)</f>
        <v>0</v>
      </c>
      <c r="CB10">
        <f>IF(AH10&gt;99,199,AH10)</f>
        <v>0</v>
      </c>
      <c r="CC10">
        <f>IF(AI10&gt;99,0,AI10)</f>
        <v>0</v>
      </c>
      <c r="CD10">
        <f>BZ10+CB10</f>
        <v>0</v>
      </c>
      <c r="CE10">
        <f>IF(AM10&gt;99,199,AM10)</f>
        <v>0</v>
      </c>
      <c r="CF10">
        <f>IF(AN10&gt;99,0,AN10)</f>
        <v>0</v>
      </c>
      <c r="CG10">
        <f>IF(AP10&gt;99,199,AP10)</f>
        <v>0</v>
      </c>
      <c r="CH10">
        <f>IF(AQ10&gt;99,0,AQ10)</f>
        <v>0</v>
      </c>
      <c r="CI10">
        <f>CE10+CG10</f>
        <v>0</v>
      </c>
      <c r="CJ10">
        <f>IF(AU10&gt;99,199,AU10)</f>
        <v>0</v>
      </c>
      <c r="CK10">
        <f>IF(AV10&gt;99,0,AV10)</f>
        <v>0</v>
      </c>
      <c r="CL10">
        <f>IF(AX10&gt;99,199,AX10)</f>
        <v>0</v>
      </c>
      <c r="CM10">
        <f>IF(AY10&gt;99,0,AY10)</f>
        <v>0</v>
      </c>
      <c r="CN10">
        <f>CJ10+CL10</f>
        <v>0</v>
      </c>
    </row>
    <row r="11" spans="1:92" x14ac:dyDescent="0.25">
      <c r="B11" s="1" t="s">
        <v>145</v>
      </c>
      <c r="C11" s="1" t="s">
        <v>156</v>
      </c>
      <c r="D11" s="1" t="s">
        <v>146</v>
      </c>
      <c r="E11" s="96" t="s">
        <v>155</v>
      </c>
      <c r="F11" s="1" t="s">
        <v>161</v>
      </c>
      <c r="G11" s="62">
        <v>4</v>
      </c>
      <c r="H11" s="87">
        <v>64.31</v>
      </c>
      <c r="I11" s="67">
        <v>64.31</v>
      </c>
      <c r="M11" s="62">
        <v>2</v>
      </c>
      <c r="N11" s="62">
        <v>2</v>
      </c>
      <c r="BC11">
        <f>N11+V11+AD11+AL11+AT11+BB11</f>
        <v>2</v>
      </c>
      <c r="BD11" s="24">
        <f>IF($O$4&gt;0,(LARGE(($N11,$V11,$AD11,$AL11,$AT11,$BB11),1)),"0")</f>
        <v>2</v>
      </c>
      <c r="BE11" s="24">
        <f>BC11-BD11</f>
        <v>0</v>
      </c>
      <c r="BK11">
        <f>IF(G11&gt;99,199,G11)</f>
        <v>4</v>
      </c>
      <c r="BL11">
        <f>IF(H11&gt;99,0,H11)</f>
        <v>64.31</v>
      </c>
      <c r="BM11">
        <f>IF(J11&gt;99,199,J11)</f>
        <v>0</v>
      </c>
      <c r="BN11">
        <f>IF(K11&gt;99,0,K11)</f>
        <v>0</v>
      </c>
      <c r="BO11">
        <f>BK11+BM11</f>
        <v>4</v>
      </c>
      <c r="BP11">
        <f>IF(O11&gt;99,199,O11)</f>
        <v>0</v>
      </c>
      <c r="BQ11">
        <f>IF(P11&gt;99,0,P11)</f>
        <v>0</v>
      </c>
      <c r="BR11">
        <f>IF(R11&gt;99,199,R11)</f>
        <v>0</v>
      </c>
      <c r="BS11">
        <f>IF(S11&gt;99,0,S11)</f>
        <v>0</v>
      </c>
      <c r="BT11">
        <f>BP11+BR11</f>
        <v>0</v>
      </c>
      <c r="BU11">
        <f>IF(W11&gt;99,199,W11)</f>
        <v>0</v>
      </c>
      <c r="BV11">
        <f>IF(X11&gt;99,0,X11)</f>
        <v>0</v>
      </c>
      <c r="BW11">
        <f>IF(Z11&gt;99,199,Z11)</f>
        <v>0</v>
      </c>
      <c r="BX11">
        <f>IF(AA11&gt;99,0,AA11)</f>
        <v>0</v>
      </c>
      <c r="BY11">
        <f>BU11+BW11</f>
        <v>0</v>
      </c>
      <c r="BZ11">
        <f>IF(AE11&gt;99,199,AE11)</f>
        <v>0</v>
      </c>
      <c r="CA11">
        <f>IF(AF11&gt;99,0,AF11)</f>
        <v>0</v>
      </c>
      <c r="CB11">
        <f>IF(AH11&gt;99,199,AH11)</f>
        <v>0</v>
      </c>
      <c r="CC11">
        <f>IF(AI11&gt;99,0,AI11)</f>
        <v>0</v>
      </c>
      <c r="CD11">
        <f>BZ11+CB11</f>
        <v>0</v>
      </c>
      <c r="CE11">
        <f>IF(AM11&gt;99,199,AM11)</f>
        <v>0</v>
      </c>
      <c r="CF11">
        <f>IF(AN11&gt;99,0,AN11)</f>
        <v>0</v>
      </c>
      <c r="CG11">
        <f>IF(AP11&gt;99,199,AP11)</f>
        <v>0</v>
      </c>
      <c r="CH11">
        <f>IF(AQ11&gt;99,0,AQ11)</f>
        <v>0</v>
      </c>
      <c r="CI11">
        <f>CE11+CG11</f>
        <v>0</v>
      </c>
      <c r="CJ11">
        <f>IF(AU11&gt;99,199,AU11)</f>
        <v>0</v>
      </c>
      <c r="CK11">
        <f>IF(AV11&gt;99,0,AV11)</f>
        <v>0</v>
      </c>
      <c r="CL11">
        <f>IF(AX11&gt;99,199,AX11)</f>
        <v>0</v>
      </c>
      <c r="CM11">
        <f>IF(AY11&gt;99,0,AY11)</f>
        <v>0</v>
      </c>
      <c r="CN11">
        <f>CJ11+CL11</f>
        <v>0</v>
      </c>
    </row>
    <row r="12" spans="1:92" x14ac:dyDescent="0.25">
      <c r="B12" s="1" t="s">
        <v>140</v>
      </c>
      <c r="C12" s="1" t="s">
        <v>157</v>
      </c>
      <c r="D12" s="1" t="s">
        <v>141</v>
      </c>
      <c r="E12" s="96" t="s">
        <v>155</v>
      </c>
      <c r="F12" s="1" t="s">
        <v>161</v>
      </c>
      <c r="G12" s="62">
        <v>8</v>
      </c>
      <c r="H12" s="87">
        <v>63.23</v>
      </c>
      <c r="I12" s="67">
        <v>63.23</v>
      </c>
      <c r="M12" s="62">
        <v>3</v>
      </c>
      <c r="N12" s="62">
        <v>3</v>
      </c>
      <c r="BC12">
        <f>N12+V12+AD12+AL12+AT12+BB12</f>
        <v>3</v>
      </c>
      <c r="BD12" s="24">
        <f>IF($O$4&gt;0,(LARGE(($N12,$V12,$AD12,$AL12,$AT12,$BB12),1)),"0")</f>
        <v>3</v>
      </c>
      <c r="BE12" s="24">
        <f>BC12-BD12</f>
        <v>0</v>
      </c>
      <c r="BK12">
        <f>IF(G12&gt;99,199,G12)</f>
        <v>8</v>
      </c>
      <c r="BL12">
        <f>IF(H12&gt;99,0,H12)</f>
        <v>63.23</v>
      </c>
      <c r="BM12">
        <f>IF(J12&gt;99,199,J12)</f>
        <v>0</v>
      </c>
      <c r="BN12">
        <f>IF(K12&gt;99,0,K12)</f>
        <v>0</v>
      </c>
      <c r="BO12">
        <f>BK12+BM12</f>
        <v>8</v>
      </c>
      <c r="BP12">
        <f>IF(O12&gt;99,199,O12)</f>
        <v>0</v>
      </c>
      <c r="BQ12">
        <f>IF(P12&gt;99,0,P12)</f>
        <v>0</v>
      </c>
      <c r="BR12">
        <f>IF(R12&gt;99,199,R12)</f>
        <v>0</v>
      </c>
      <c r="BS12">
        <f>IF(S12&gt;99,0,S12)</f>
        <v>0</v>
      </c>
      <c r="BT12">
        <f>BP12+BR12</f>
        <v>0</v>
      </c>
      <c r="BU12">
        <f>IF(W12&gt;99,199,W12)</f>
        <v>0</v>
      </c>
      <c r="BV12">
        <f>IF(X12&gt;99,0,X12)</f>
        <v>0</v>
      </c>
      <c r="BW12">
        <f>IF(Z12&gt;99,199,Z12)</f>
        <v>0</v>
      </c>
      <c r="BX12">
        <f>IF(AA12&gt;99,0,AA12)</f>
        <v>0</v>
      </c>
      <c r="BY12">
        <f>BU12+BW12</f>
        <v>0</v>
      </c>
      <c r="BZ12">
        <f>IF(AE12&gt;99,199,AE12)</f>
        <v>0</v>
      </c>
      <c r="CA12">
        <f>IF(AF12&gt;99,0,AF12)</f>
        <v>0</v>
      </c>
      <c r="CB12">
        <f>IF(AH12&gt;99,199,AH12)</f>
        <v>0</v>
      </c>
      <c r="CC12">
        <f>IF(AI12&gt;99,0,AI12)</f>
        <v>0</v>
      </c>
      <c r="CD12">
        <f>BZ12+CB12</f>
        <v>0</v>
      </c>
      <c r="CE12">
        <f>IF(AM12&gt;99,199,AM12)</f>
        <v>0</v>
      </c>
      <c r="CF12">
        <f>IF(AN12&gt;99,0,AN12)</f>
        <v>0</v>
      </c>
      <c r="CG12">
        <f>IF(AP12&gt;99,199,AP12)</f>
        <v>0</v>
      </c>
      <c r="CH12">
        <f>IF(AQ12&gt;99,0,AQ12)</f>
        <v>0</v>
      </c>
      <c r="CI12">
        <f>CE12+CG12</f>
        <v>0</v>
      </c>
      <c r="CJ12">
        <f>IF(AU12&gt;99,199,AU12)</f>
        <v>0</v>
      </c>
      <c r="CK12">
        <f>IF(AV12&gt;99,0,AV12)</f>
        <v>0</v>
      </c>
      <c r="CL12">
        <f>IF(AX12&gt;99,199,AX12)</f>
        <v>0</v>
      </c>
      <c r="CM12">
        <f>IF(AY12&gt;99,0,AY12)</f>
        <v>0</v>
      </c>
      <c r="CN12">
        <f>CJ12+CL12</f>
        <v>0</v>
      </c>
    </row>
  </sheetData>
  <sortState xmlns:xlrd2="http://schemas.microsoft.com/office/spreadsheetml/2017/richdata2" ref="A9:XFD13">
    <sortCondition ref="V9"/>
  </sortState>
  <mergeCells count="32">
    <mergeCell ref="O5:V5"/>
    <mergeCell ref="BC5:BF5"/>
    <mergeCell ref="A6:E7"/>
    <mergeCell ref="G6:N6"/>
    <mergeCell ref="O6:V6"/>
    <mergeCell ref="W6:AD6"/>
    <mergeCell ref="AE6:AL6"/>
    <mergeCell ref="AU6:BB6"/>
    <mergeCell ref="BC6:BE6"/>
    <mergeCell ref="G7:N7"/>
    <mergeCell ref="O7:V7"/>
    <mergeCell ref="W7:AD7"/>
    <mergeCell ref="AE7:AL7"/>
    <mergeCell ref="AM7:AT7"/>
    <mergeCell ref="AU7:BB7"/>
    <mergeCell ref="AM6:AT6"/>
    <mergeCell ref="A1:BI1"/>
    <mergeCell ref="A3:B3"/>
    <mergeCell ref="C3:E3"/>
    <mergeCell ref="F3:N3"/>
    <mergeCell ref="O3:V3"/>
    <mergeCell ref="W3:AL5"/>
    <mergeCell ref="BC3:BF3"/>
    <mergeCell ref="BH3:BI7"/>
    <mergeCell ref="A4:B4"/>
    <mergeCell ref="C4:E4"/>
    <mergeCell ref="F4:N4"/>
    <mergeCell ref="O4:V4"/>
    <mergeCell ref="BC4:BF4"/>
    <mergeCell ref="A5:B5"/>
    <mergeCell ref="C5:E5"/>
    <mergeCell ref="F5:N5"/>
  </mergeCells>
  <dataValidations count="8">
    <dataValidation type="whole" allowBlank="1" showInputMessage="1" showErrorMessage="1" sqref="BG3" xr:uid="{1C033E9E-8AC0-49FC-A210-C02D0678F898}">
      <formula1>1</formula1>
      <formula2>4</formula2>
    </dataValidation>
    <dataValidation type="whole" allowBlank="1" showInputMessage="1" showErrorMessage="1" sqref="BG4" xr:uid="{0A10C9AB-BC44-4B49-B326-5D7E9C6A9B7D}">
      <formula1>1</formula1>
      <formula2>2</formula2>
    </dataValidation>
    <dataValidation type="whole" operator="lessThan" allowBlank="1" showInputMessage="1" showErrorMessage="1" sqref="BG5" xr:uid="{6C9858F9-045D-4126-B887-091D8DD03F2A}">
      <formula1>9</formula1>
    </dataValidation>
    <dataValidation type="whole" operator="lessThan" allowBlank="1" showInputMessage="1" showErrorMessage="1" sqref="BG6" xr:uid="{506BAB44-C948-4893-9A72-4BB7E6B24822}">
      <formula1>340</formula1>
    </dataValidation>
    <dataValidation type="list" allowBlank="1" showInputMessage="1" showErrorMessage="1" sqref="BH1:BH2 BH9:BH65436" xr:uid="{628668DD-7C0B-4DA2-9813-25273B1796DB}">
      <formula1>"ja,nee"</formula1>
    </dataValidation>
    <dataValidation type="decimal" allowBlank="1" showInputMessage="1" showErrorMessage="1" sqref="H1:H2 K1:K2 P1:P2 S1:S2 X1:X2 AA1:AA2 AI1:AI2 AF1:AF2 AN1:AN2 AQ1:AQ2 AY1:AY2 AV1:AV2 AV9:AV65436 AY9:AY65436 AN9:AN65436 AQ9:AQ65436 AF9:AF65436 K9:K65436 S9:S65436 P9:P65436 X9:X65436 AA9:AA65436 H9:H65436 AI9:AI65436" xr:uid="{C880F10D-AE66-40A4-BFCF-7E991E406170}">
      <formula1>0</formula1>
      <formula2>999</formula2>
    </dataValidation>
    <dataValidation type="decimal" allowBlank="1" showInputMessage="1" showErrorMessage="1" sqref="L1:L2 I1:I2 T1:T2 Q1:Q2 AG1:AG2 AB1:AB2 Y1:Y2 AJ1:AJ2 AR1:AR2 AO1:AO2 AW1:AW2 AZ1:AZ2 AZ9:AZ65436 AW9:AW65436 AR9:AR65436 AO9:AO65436 AJ9:AJ65436 Q9:Q65436 AG9:AG65436 AB9:AB65436 I9:I65436 T9:T65436 Y9:Y65436 L9:L65436" xr:uid="{5A9AE603-A607-411D-B4D8-621EBCB6FD8D}">
      <formula1>0</formula1>
      <formula2>10</formula2>
    </dataValidation>
    <dataValidation operator="lessThan" allowBlank="1" showInputMessage="1" showErrorMessage="1" sqref="O1:O2 AE1:AE2 AU1:AU2 AU9:AU65436 AE9:AE65436 O9:O65436" xr:uid="{CFCFC15E-A5A6-41AC-823C-A73F03D67FF1}"/>
  </dataValidations>
  <printOptions headings="1" gridLines="1"/>
  <pageMargins left="0.19685039370078741" right="0" top="0.98425196850393704" bottom="0.98425196850393704" header="0.51181102362204722" footer="0.51181102362204722"/>
  <pageSetup paperSize="9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9201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2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3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19050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4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5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31750</xdr:colOff>
                    <xdr:row>2</xdr:row>
                    <xdr:rowOff>12700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6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7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12700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8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19050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9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0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19050</xdr:colOff>
                    <xdr:row>6</xdr:row>
                    <xdr:rowOff>19050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1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2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1504950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3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12700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4" r:id="rId17" name="Button 14">
              <controlPr defaultSize="0" print="0" autoFill="0" autoPict="0" macro="[0]!Sort_Punten_3">
                <anchor moveWithCells="1" sizeWithCells="1">
                  <from>
                    <xdr:col>38</xdr:col>
                    <xdr:colOff>0</xdr:colOff>
                    <xdr:row>6</xdr:row>
                    <xdr:rowOff>152400</xdr:rowOff>
                  </from>
                  <to>
                    <xdr:col>38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5" r:id="rId18" name="Button 15">
              <controlPr defaultSize="0" print="0" autoFill="0" autoPict="0" macro="[0]!Sort_Pl_Punten_5">
                <anchor moveWithCells="1" sizeWithCells="1">
                  <from>
                    <xdr:col>45</xdr:col>
                    <xdr:colOff>19050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6" r:id="rId19" name="Button 16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7" r:id="rId20" name="Button 17">
              <controlPr defaultSize="0" print="0" autoFill="0" autoPict="0" macro="[0]!Sort_Pl_Punten_4">
                <anchor moveWithCells="1" sizeWithCells="1">
                  <from>
                    <xdr:col>37</xdr:col>
                    <xdr:colOff>19050</xdr:colOff>
                    <xdr:row>7</xdr:row>
                    <xdr:rowOff>12700</xdr:rowOff>
                  </from>
                  <to>
                    <xdr:col>38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8" r:id="rId21" name="Button 18">
              <controlPr defaultSize="0" print="0" autoFill="0" autoPict="0" macro="[0]!Sort_Punten_5">
                <anchor moveWithCells="1" sizeWithCells="1">
                  <from>
                    <xdr:col>38</xdr:col>
                    <xdr:colOff>0</xdr:colOff>
                    <xdr:row>7</xdr:row>
                    <xdr:rowOff>19050</xdr:rowOff>
                  </from>
                  <to>
                    <xdr:col>38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9" r:id="rId22" name="Button 19">
              <controlPr defaultSize="0" print="0" autoFill="0" autoPict="0" macro="[0]!Sort_Punten_6">
                <anchor moveWithCells="1" sizeWithCells="1">
                  <from>
                    <xdr:col>46</xdr:col>
                    <xdr:colOff>0</xdr:colOff>
                    <xdr:row>7</xdr:row>
                    <xdr:rowOff>19050</xdr:rowOff>
                  </from>
                  <to>
                    <xdr:col>46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20" r:id="rId23" name="Button 20">
              <controlPr defaultSize="0" print="0" autoFill="0" autoPict="0" macro="[0]!Sort_Pl_Punten_6">
                <anchor moveWithCells="1" sizeWithCells="1">
                  <from>
                    <xdr:col>46</xdr:col>
                    <xdr:colOff>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3">
    <pageSetUpPr fitToPage="1"/>
  </sheetPr>
  <dimension ref="A1:CN9"/>
  <sheetViews>
    <sheetView workbookViewId="0">
      <pane xSplit="5" ySplit="8" topLeftCell="G9" activePane="bottomRight" state="frozen"/>
      <selection activeCell="C4" sqref="C4:E4"/>
      <selection pane="topRight" activeCell="C4" sqref="C4:E4"/>
      <selection pane="bottomLeft" activeCell="C4" sqref="C4:E4"/>
      <selection pane="bottomRight" activeCell="A10" sqref="A10"/>
    </sheetView>
  </sheetViews>
  <sheetFormatPr defaultColWidth="9.1796875" defaultRowHeight="12.5" x14ac:dyDescent="0.25"/>
  <cols>
    <col min="1" max="1" width="4.7265625" style="1" customWidth="1"/>
    <col min="2" max="2" width="10.1796875" style="1" customWidth="1"/>
    <col min="3" max="4" width="22.7265625" style="1" customWidth="1"/>
    <col min="5" max="5" width="6.7265625" style="96" hidden="1" customWidth="1"/>
    <col min="6" max="6" width="18.7265625" style="1" customWidth="1"/>
    <col min="7" max="7" width="3.7265625" style="62" customWidth="1"/>
    <col min="8" max="8" width="5.26953125" style="80" customWidth="1"/>
    <col min="9" max="9" width="4.1796875" style="67" hidden="1" customWidth="1"/>
    <col min="10" max="10" width="3.7265625" style="87" customWidth="1"/>
    <col min="11" max="11" width="5.26953125" style="81" customWidth="1"/>
    <col min="12" max="12" width="4.1796875" style="68" hidden="1" customWidth="1"/>
    <col min="13" max="14" width="3" style="62" customWidth="1"/>
    <col min="15" max="15" width="3.7265625" style="63" customWidth="1"/>
    <col min="16" max="16" width="5.7265625" style="82" bestFit="1" customWidth="1"/>
    <col min="17" max="17" width="4.1796875" style="70" hidden="1" customWidth="1"/>
    <col min="18" max="18" width="3.7265625" style="63" customWidth="1"/>
    <col min="19" max="19" width="5.26953125" style="82" customWidth="1"/>
    <col min="20" max="20" width="4.1796875" style="70" hidden="1" customWidth="1"/>
    <col min="21" max="22" width="3" style="63" customWidth="1"/>
    <col min="23" max="23" width="3.7265625" style="62" customWidth="1"/>
    <col min="24" max="24" width="5.26953125" style="81" customWidth="1"/>
    <col min="25" max="25" width="4.1796875" style="68" hidden="1" customWidth="1"/>
    <col min="26" max="26" width="3.7265625" style="62" customWidth="1"/>
    <col min="27" max="27" width="5.26953125" style="81" customWidth="1"/>
    <col min="28" max="28" width="4.1796875" style="68" hidden="1" customWidth="1"/>
    <col min="29" max="30" width="3" style="62" customWidth="1"/>
    <col min="31" max="31" width="3.7265625" style="63" hidden="1" customWidth="1"/>
    <col min="32" max="32" width="5.26953125" style="82" hidden="1" customWidth="1"/>
    <col min="33" max="33" width="4.1796875" style="70" hidden="1" customWidth="1"/>
    <col min="34" max="34" width="3.7265625" style="63" hidden="1" customWidth="1"/>
    <col min="35" max="35" width="5.26953125" style="82" hidden="1" customWidth="1"/>
    <col min="36" max="36" width="4.1796875" style="70" hidden="1" customWidth="1"/>
    <col min="37" max="38" width="3" style="63" hidden="1" customWidth="1"/>
    <col min="39" max="39" width="3.7265625" style="62" hidden="1" customWidth="1"/>
    <col min="40" max="40" width="5.26953125" style="81" hidden="1" customWidth="1"/>
    <col min="41" max="41" width="4.1796875" style="68" hidden="1" customWidth="1"/>
    <col min="42" max="42" width="3.7265625" style="62" hidden="1" customWidth="1"/>
    <col min="43" max="43" width="5.26953125" style="81" hidden="1" customWidth="1"/>
    <col min="44" max="44" width="4.1796875" style="68" hidden="1" customWidth="1"/>
    <col min="45" max="46" width="3" style="62" hidden="1" customWidth="1"/>
    <col min="47" max="47" width="3.7265625" style="63" hidden="1" customWidth="1"/>
    <col min="48" max="48" width="5.26953125" style="82" hidden="1" customWidth="1"/>
    <col min="49" max="49" width="4.1796875" style="70" hidden="1" customWidth="1"/>
    <col min="50" max="50" width="3.7265625" style="63" hidden="1" customWidth="1"/>
    <col min="51" max="51" width="5.26953125" style="82" hidden="1" customWidth="1"/>
    <col min="52" max="52" width="4.1796875" style="70" hidden="1" customWidth="1"/>
    <col min="53" max="54" width="3" style="63" hidden="1" customWidth="1"/>
    <col min="55" max="55" width="5.7265625" customWidth="1"/>
    <col min="56" max="56" width="5.54296875" bestFit="1" customWidth="1"/>
    <col min="57" max="57" width="6" customWidth="1"/>
    <col min="58" max="58" width="4" style="1" customWidth="1"/>
    <col min="59" max="59" width="4.81640625" style="1" customWidth="1"/>
    <col min="60" max="60" width="5.453125" style="1" customWidth="1"/>
    <col min="61" max="61" width="17.26953125" style="1" customWidth="1"/>
    <col min="62" max="62" width="0" hidden="1" customWidth="1"/>
    <col min="63" max="63" width="4" hidden="1" customWidth="1"/>
    <col min="64" max="64" width="5" hidden="1" customWidth="1"/>
    <col min="65" max="65" width="4" hidden="1" customWidth="1"/>
    <col min="66" max="66" width="6.7265625" hidden="1" customWidth="1"/>
    <col min="67" max="67" width="5.7265625" hidden="1" customWidth="1"/>
    <col min="68" max="68" width="4" hidden="1" customWidth="1"/>
    <col min="69" max="69" width="5" hidden="1" customWidth="1"/>
    <col min="70" max="70" width="4" hidden="1" customWidth="1"/>
    <col min="71" max="71" width="6.7265625" hidden="1" customWidth="1"/>
    <col min="72" max="72" width="5.7265625" hidden="1" customWidth="1"/>
    <col min="73" max="73" width="4" hidden="1" customWidth="1"/>
    <col min="74" max="74" width="5" hidden="1" customWidth="1"/>
    <col min="75" max="75" width="4" hidden="1" customWidth="1"/>
    <col min="76" max="76" width="6.7265625" hidden="1" customWidth="1"/>
    <col min="77" max="77" width="5.7265625" hidden="1" customWidth="1"/>
    <col min="78" max="78" width="4" hidden="1" customWidth="1"/>
    <col min="79" max="79" width="5" hidden="1" customWidth="1"/>
    <col min="80" max="80" width="4" hidden="1" customWidth="1"/>
    <col min="81" max="81" width="6.7265625" hidden="1" customWidth="1"/>
    <col min="82" max="82" width="6.26953125" hidden="1" customWidth="1"/>
    <col min="83" max="83" width="4" hidden="1" customWidth="1"/>
    <col min="84" max="84" width="5" hidden="1" customWidth="1"/>
    <col min="85" max="85" width="4" hidden="1" customWidth="1"/>
    <col min="86" max="86" width="6.7265625" hidden="1" customWidth="1"/>
    <col min="87" max="87" width="5.7265625" hidden="1" customWidth="1"/>
    <col min="88" max="88" width="4" hidden="1" customWidth="1"/>
    <col min="89" max="89" width="5" hidden="1" customWidth="1"/>
    <col min="90" max="90" width="4" hidden="1" customWidth="1"/>
    <col min="91" max="91" width="6.7265625" hidden="1" customWidth="1"/>
    <col min="92" max="92" width="6.26953125" hidden="1" customWidth="1"/>
  </cols>
  <sheetData>
    <row r="1" spans="1:92" x14ac:dyDescent="0.25">
      <c r="A1" s="133" t="s">
        <v>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5"/>
    </row>
    <row r="2" spans="1:92" ht="12.75" hidden="1" customHeight="1" x14ac:dyDescent="0.25">
      <c r="A2" s="9"/>
      <c r="B2" s="9"/>
      <c r="C2" s="9"/>
      <c r="D2" s="9"/>
      <c r="E2" s="99"/>
      <c r="F2" s="9"/>
      <c r="G2" s="84"/>
      <c r="H2" s="79"/>
      <c r="I2" s="65"/>
      <c r="J2" s="85"/>
      <c r="N2" s="62">
        <v>1</v>
      </c>
      <c r="O2" s="88"/>
      <c r="V2" s="63">
        <v>2</v>
      </c>
      <c r="W2" s="84"/>
      <c r="AD2" s="62">
        <v>3</v>
      </c>
      <c r="AE2" s="88"/>
      <c r="AL2" s="63">
        <v>4</v>
      </c>
      <c r="AM2" s="84"/>
      <c r="AT2" s="62">
        <v>5</v>
      </c>
      <c r="AU2" s="88"/>
      <c r="BB2" s="63">
        <v>6</v>
      </c>
      <c r="BC2">
        <f>N2+V2+AD2+AL2+AT2+BB2</f>
        <v>21</v>
      </c>
      <c r="BD2" s="24">
        <f>IF($O$4&gt;0,(LARGE(($N2,$V2,$AD2,$AL2,$AT2,$BB2),1)),"0")</f>
        <v>6</v>
      </c>
      <c r="BE2" s="24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5">
      <c r="A3" s="102" t="s">
        <v>8</v>
      </c>
      <c r="B3" s="104"/>
      <c r="C3" s="136" t="str">
        <f>Instellingen!B3</f>
        <v>Kring Berkel IJssel</v>
      </c>
      <c r="D3" s="137"/>
      <c r="E3" s="138"/>
      <c r="F3" s="102" t="s">
        <v>27</v>
      </c>
      <c r="G3" s="103"/>
      <c r="H3" s="103"/>
      <c r="I3" s="103"/>
      <c r="J3" s="103"/>
      <c r="K3" s="103"/>
      <c r="L3" s="103"/>
      <c r="M3" s="103"/>
      <c r="N3" s="104"/>
      <c r="O3" s="139"/>
      <c r="P3" s="140"/>
      <c r="Q3" s="140"/>
      <c r="R3" s="140"/>
      <c r="S3" s="140"/>
      <c r="T3" s="140"/>
      <c r="U3" s="140"/>
      <c r="V3" s="141"/>
      <c r="W3" s="105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7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102" t="s">
        <v>26</v>
      </c>
      <c r="BD3" s="103"/>
      <c r="BE3" s="103"/>
      <c r="BF3" s="104"/>
      <c r="BG3" s="20">
        <f>Instellingen!B6</f>
        <v>3</v>
      </c>
      <c r="BH3" s="142"/>
      <c r="BI3" s="143"/>
    </row>
    <row r="4" spans="1:92" x14ac:dyDescent="0.25">
      <c r="A4" s="102" t="s">
        <v>9</v>
      </c>
      <c r="B4" s="104"/>
      <c r="C4" s="148" t="s">
        <v>130</v>
      </c>
      <c r="D4" s="137"/>
      <c r="E4" s="138"/>
      <c r="F4" s="102" t="s">
        <v>33</v>
      </c>
      <c r="G4" s="103"/>
      <c r="H4" s="103"/>
      <c r="I4" s="103"/>
      <c r="J4" s="103"/>
      <c r="K4" s="103"/>
      <c r="L4" s="103"/>
      <c r="M4" s="103"/>
      <c r="N4" s="104"/>
      <c r="O4" s="136">
        <f>Instellingen!B7</f>
        <v>1</v>
      </c>
      <c r="P4" s="137"/>
      <c r="Q4" s="137"/>
      <c r="R4" s="137"/>
      <c r="S4" s="137"/>
      <c r="T4" s="137"/>
      <c r="U4" s="137"/>
      <c r="V4" s="138"/>
      <c r="W4" s="108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1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102"/>
      <c r="BD4" s="103"/>
      <c r="BE4" s="103"/>
      <c r="BF4" s="104"/>
      <c r="BG4" s="20"/>
      <c r="BH4" s="144"/>
      <c r="BI4" s="145"/>
    </row>
    <row r="5" spans="1:92" x14ac:dyDescent="0.25">
      <c r="A5" s="102" t="s">
        <v>10</v>
      </c>
      <c r="B5" s="104"/>
      <c r="C5" s="136"/>
      <c r="D5" s="137"/>
      <c r="E5" s="138"/>
      <c r="F5" s="102" t="s">
        <v>11</v>
      </c>
      <c r="G5" s="103"/>
      <c r="H5" s="103"/>
      <c r="I5" s="103"/>
      <c r="J5" s="103"/>
      <c r="K5" s="103"/>
      <c r="L5" s="103"/>
      <c r="M5" s="103"/>
      <c r="N5" s="104"/>
      <c r="O5" s="136">
        <f>Instellingen!B5</f>
        <v>99</v>
      </c>
      <c r="P5" s="137"/>
      <c r="Q5" s="137"/>
      <c r="R5" s="137"/>
      <c r="S5" s="137"/>
      <c r="T5" s="137"/>
      <c r="U5" s="137"/>
      <c r="V5" s="138"/>
      <c r="W5" s="111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3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114" t="s">
        <v>12</v>
      </c>
      <c r="BD5" s="115"/>
      <c r="BE5" s="115"/>
      <c r="BF5" s="116"/>
      <c r="BG5" s="8">
        <v>2</v>
      </c>
      <c r="BH5" s="144"/>
      <c r="BI5" s="145"/>
    </row>
    <row r="6" spans="1:92" ht="12.75" customHeight="1" x14ac:dyDescent="0.25">
      <c r="A6" s="149"/>
      <c r="B6" s="150"/>
      <c r="C6" s="150"/>
      <c r="D6" s="150"/>
      <c r="E6" s="151"/>
      <c r="F6" s="36" t="s">
        <v>13</v>
      </c>
      <c r="G6" s="127" t="str">
        <f>Instellingen!B40</f>
        <v>Laag-Soeren</v>
      </c>
      <c r="H6" s="128"/>
      <c r="I6" s="128"/>
      <c r="J6" s="128"/>
      <c r="K6" s="128"/>
      <c r="L6" s="128"/>
      <c r="M6" s="128"/>
      <c r="N6" s="129"/>
      <c r="O6" s="130" t="str">
        <f>Instellingen!B41</f>
        <v>Laag-Soeren</v>
      </c>
      <c r="P6" s="131"/>
      <c r="Q6" s="131"/>
      <c r="R6" s="131"/>
      <c r="S6" s="131"/>
      <c r="T6" s="131"/>
      <c r="U6" s="131"/>
      <c r="V6" s="132"/>
      <c r="W6" s="127" t="str">
        <f>Instellingen!B42</f>
        <v>Brummen</v>
      </c>
      <c r="X6" s="128"/>
      <c r="Y6" s="128"/>
      <c r="Z6" s="128"/>
      <c r="AA6" s="128"/>
      <c r="AB6" s="128"/>
      <c r="AC6" s="128"/>
      <c r="AD6" s="129"/>
      <c r="AE6" s="130" t="str">
        <f>Instellingen!B43</f>
        <v xml:space="preserve"> </v>
      </c>
      <c r="AF6" s="131"/>
      <c r="AG6" s="131"/>
      <c r="AH6" s="131"/>
      <c r="AI6" s="131"/>
      <c r="AJ6" s="131"/>
      <c r="AK6" s="131"/>
      <c r="AL6" s="132"/>
      <c r="AM6" s="127" t="str">
        <f>Instellingen!B44</f>
        <v xml:space="preserve"> </v>
      </c>
      <c r="AN6" s="128"/>
      <c r="AO6" s="128"/>
      <c r="AP6" s="128"/>
      <c r="AQ6" s="128"/>
      <c r="AR6" s="128"/>
      <c r="AS6" s="128"/>
      <c r="AT6" s="129"/>
      <c r="AU6" s="130" t="str">
        <f>Instellingen!B45</f>
        <v xml:space="preserve"> </v>
      </c>
      <c r="AV6" s="131"/>
      <c r="AW6" s="131"/>
      <c r="AX6" s="131"/>
      <c r="AY6" s="131"/>
      <c r="AZ6" s="131"/>
      <c r="BA6" s="131"/>
      <c r="BB6" s="132"/>
      <c r="BC6" s="117" t="s">
        <v>32</v>
      </c>
      <c r="BD6" s="118"/>
      <c r="BE6" s="104"/>
      <c r="BF6" s="34"/>
      <c r="BG6" s="20"/>
      <c r="BH6" s="144"/>
      <c r="BI6" s="145"/>
    </row>
    <row r="7" spans="1:92" ht="12.75" customHeight="1" x14ac:dyDescent="0.25">
      <c r="A7" s="152"/>
      <c r="B7" s="152"/>
      <c r="C7" s="152"/>
      <c r="D7" s="152"/>
      <c r="E7" s="153"/>
      <c r="F7" s="36" t="s">
        <v>14</v>
      </c>
      <c r="G7" s="119" t="str">
        <f>Instellingen!C40</f>
        <v>5 oktober 2024</v>
      </c>
      <c r="H7" s="120"/>
      <c r="I7" s="120"/>
      <c r="J7" s="120"/>
      <c r="K7" s="120"/>
      <c r="L7" s="120"/>
      <c r="M7" s="120"/>
      <c r="N7" s="121"/>
      <c r="O7" s="154" t="str">
        <f>Instellingen!C41</f>
        <v>2 november 2024</v>
      </c>
      <c r="P7" s="155"/>
      <c r="Q7" s="155"/>
      <c r="R7" s="155"/>
      <c r="S7" s="155"/>
      <c r="T7" s="155"/>
      <c r="U7" s="155"/>
      <c r="V7" s="156"/>
      <c r="W7" s="119" t="str">
        <f>Instellingen!C42</f>
        <v>23 november 2024</v>
      </c>
      <c r="X7" s="120"/>
      <c r="Y7" s="120"/>
      <c r="Z7" s="120"/>
      <c r="AA7" s="120"/>
      <c r="AB7" s="120"/>
      <c r="AC7" s="120"/>
      <c r="AD7" s="121"/>
      <c r="AE7" s="154" t="str">
        <f>Instellingen!C43</f>
        <v xml:space="preserve"> </v>
      </c>
      <c r="AF7" s="155"/>
      <c r="AG7" s="155"/>
      <c r="AH7" s="155"/>
      <c r="AI7" s="155"/>
      <c r="AJ7" s="155"/>
      <c r="AK7" s="155"/>
      <c r="AL7" s="156"/>
      <c r="AM7" s="119" t="str">
        <f>Instellingen!C44</f>
        <v xml:space="preserve"> </v>
      </c>
      <c r="AN7" s="157"/>
      <c r="AO7" s="157"/>
      <c r="AP7" s="157"/>
      <c r="AQ7" s="157"/>
      <c r="AR7" s="157"/>
      <c r="AS7" s="157"/>
      <c r="AT7" s="158"/>
      <c r="AU7" s="154" t="str">
        <f>Instellingen!C45</f>
        <v xml:space="preserve"> </v>
      </c>
      <c r="AV7" s="159"/>
      <c r="AW7" s="159"/>
      <c r="AX7" s="159"/>
      <c r="AY7" s="159"/>
      <c r="AZ7" s="159"/>
      <c r="BA7" s="159"/>
      <c r="BB7" s="160"/>
      <c r="BC7" s="37" t="s">
        <v>34</v>
      </c>
      <c r="BD7" s="10" t="s">
        <v>35</v>
      </c>
      <c r="BE7" s="5" t="s">
        <v>36</v>
      </c>
      <c r="BF7" s="3"/>
      <c r="BG7" s="3"/>
      <c r="BH7" s="146"/>
      <c r="BI7" s="147"/>
    </row>
    <row r="8" spans="1:92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97" t="s">
        <v>71</v>
      </c>
      <c r="F8" s="36" t="s">
        <v>3</v>
      </c>
      <c r="G8" s="7" t="s">
        <v>74</v>
      </c>
      <c r="H8" s="90" t="s">
        <v>99</v>
      </c>
      <c r="I8" s="66" t="s">
        <v>76</v>
      </c>
      <c r="J8" s="86" t="s">
        <v>77</v>
      </c>
      <c r="K8" s="83" t="s">
        <v>100</v>
      </c>
      <c r="L8" s="69" t="s">
        <v>79</v>
      </c>
      <c r="M8" s="2" t="s">
        <v>4</v>
      </c>
      <c r="N8" s="2" t="s">
        <v>15</v>
      </c>
      <c r="O8" s="89" t="s">
        <v>74</v>
      </c>
      <c r="P8" s="83" t="s">
        <v>99</v>
      </c>
      <c r="Q8" s="78" t="s">
        <v>76</v>
      </c>
      <c r="R8" s="71" t="s">
        <v>77</v>
      </c>
      <c r="S8" s="83" t="s">
        <v>100</v>
      </c>
      <c r="T8" s="78" t="s">
        <v>79</v>
      </c>
      <c r="U8" s="2" t="s">
        <v>4</v>
      </c>
      <c r="V8" s="2" t="s">
        <v>15</v>
      </c>
      <c r="W8" s="89" t="s">
        <v>74</v>
      </c>
      <c r="X8" s="83" t="s">
        <v>99</v>
      </c>
      <c r="Y8" s="78" t="s">
        <v>76</v>
      </c>
      <c r="Z8" s="71" t="s">
        <v>77</v>
      </c>
      <c r="AA8" s="83" t="s">
        <v>100</v>
      </c>
      <c r="AB8" s="78" t="s">
        <v>79</v>
      </c>
      <c r="AC8" s="2" t="s">
        <v>4</v>
      </c>
      <c r="AD8" s="2" t="s">
        <v>15</v>
      </c>
      <c r="AE8" s="89" t="s">
        <v>74</v>
      </c>
      <c r="AF8" s="83" t="s">
        <v>99</v>
      </c>
      <c r="AG8" s="78" t="s">
        <v>76</v>
      </c>
      <c r="AH8" s="71" t="s">
        <v>77</v>
      </c>
      <c r="AI8" s="83" t="s">
        <v>100</v>
      </c>
      <c r="AJ8" s="78" t="s">
        <v>79</v>
      </c>
      <c r="AK8" s="2" t="s">
        <v>4</v>
      </c>
      <c r="AL8" s="2" t="s">
        <v>15</v>
      </c>
      <c r="AM8" s="89" t="s">
        <v>74</v>
      </c>
      <c r="AN8" s="83" t="s">
        <v>99</v>
      </c>
      <c r="AO8" s="78" t="s">
        <v>76</v>
      </c>
      <c r="AP8" s="71" t="s">
        <v>77</v>
      </c>
      <c r="AQ8" s="83" t="s">
        <v>100</v>
      </c>
      <c r="AR8" s="78" t="s">
        <v>79</v>
      </c>
      <c r="AS8" s="2" t="s">
        <v>4</v>
      </c>
      <c r="AT8" s="2" t="s">
        <v>15</v>
      </c>
      <c r="AU8" s="89" t="s">
        <v>74</v>
      </c>
      <c r="AV8" s="83" t="s">
        <v>99</v>
      </c>
      <c r="AW8" s="78" t="s">
        <v>76</v>
      </c>
      <c r="AX8" s="71" t="s">
        <v>77</v>
      </c>
      <c r="AY8" s="83" t="s">
        <v>100</v>
      </c>
      <c r="AZ8" s="78" t="s">
        <v>79</v>
      </c>
      <c r="BA8" s="2" t="s">
        <v>4</v>
      </c>
      <c r="BB8" s="2" t="s">
        <v>15</v>
      </c>
      <c r="BC8" s="38" t="s">
        <v>22</v>
      </c>
      <c r="BD8" s="23" t="s">
        <v>22</v>
      </c>
      <c r="BE8" s="64" t="s">
        <v>22</v>
      </c>
      <c r="BF8" s="22" t="s">
        <v>16</v>
      </c>
      <c r="BG8" s="22" t="s">
        <v>17</v>
      </c>
      <c r="BH8" s="7" t="s">
        <v>69</v>
      </c>
      <c r="BI8" s="2" t="s">
        <v>5</v>
      </c>
      <c r="BK8" s="72" t="s">
        <v>87</v>
      </c>
      <c r="BL8" s="72" t="s">
        <v>80</v>
      </c>
      <c r="BM8" s="72" t="s">
        <v>88</v>
      </c>
      <c r="BN8" s="72" t="s">
        <v>81</v>
      </c>
      <c r="BO8" s="72" t="s">
        <v>98</v>
      </c>
      <c r="BP8" s="72" t="s">
        <v>89</v>
      </c>
      <c r="BQ8" s="72" t="s">
        <v>82</v>
      </c>
      <c r="BR8" s="72" t="s">
        <v>90</v>
      </c>
      <c r="BS8" s="72" t="s">
        <v>102</v>
      </c>
      <c r="BT8" s="73" t="s">
        <v>97</v>
      </c>
      <c r="BU8" s="72" t="s">
        <v>91</v>
      </c>
      <c r="BV8" s="72" t="s">
        <v>83</v>
      </c>
      <c r="BW8" s="72" t="s">
        <v>92</v>
      </c>
      <c r="BX8" s="72" t="s">
        <v>84</v>
      </c>
      <c r="BY8" s="73" t="s">
        <v>96</v>
      </c>
      <c r="BZ8" s="72" t="s">
        <v>93</v>
      </c>
      <c r="CA8" s="72" t="s">
        <v>85</v>
      </c>
      <c r="CB8" s="72" t="s">
        <v>94</v>
      </c>
      <c r="CC8" s="73" t="s">
        <v>86</v>
      </c>
      <c r="CD8" s="73" t="s">
        <v>95</v>
      </c>
      <c r="CE8" s="72" t="s">
        <v>107</v>
      </c>
      <c r="CF8" s="72" t="s">
        <v>108</v>
      </c>
      <c r="CG8" s="72" t="s">
        <v>109</v>
      </c>
      <c r="CH8" s="72" t="s">
        <v>110</v>
      </c>
      <c r="CI8" s="73" t="s">
        <v>117</v>
      </c>
      <c r="CJ8" s="72" t="s">
        <v>112</v>
      </c>
      <c r="CK8" s="72" t="s">
        <v>113</v>
      </c>
      <c r="CL8" s="72" t="s">
        <v>114</v>
      </c>
      <c r="CM8" s="73" t="s">
        <v>115</v>
      </c>
      <c r="CN8" s="73" t="s">
        <v>116</v>
      </c>
    </row>
    <row r="9" spans="1:92" x14ac:dyDescent="0.25">
      <c r="A9" s="1">
        <v>1</v>
      </c>
      <c r="B9" s="1" t="s">
        <v>207</v>
      </c>
      <c r="C9" s="1" t="s">
        <v>210</v>
      </c>
      <c r="D9" s="1" t="s">
        <v>208</v>
      </c>
      <c r="E9" s="96" t="s">
        <v>211</v>
      </c>
      <c r="F9" s="1" t="s">
        <v>139</v>
      </c>
      <c r="O9" s="63">
        <v>9</v>
      </c>
      <c r="P9" s="82">
        <v>81.73</v>
      </c>
      <c r="U9" s="63">
        <v>1</v>
      </c>
      <c r="V9" s="63">
        <v>1</v>
      </c>
      <c r="BC9">
        <f>N9+V9+AD9+AL9+AT9+BB9</f>
        <v>1</v>
      </c>
      <c r="BE9" s="24">
        <f>BC9-BD9</f>
        <v>1</v>
      </c>
      <c r="BK9">
        <f>IF(G9&gt;99,199,G9)</f>
        <v>0</v>
      </c>
      <c r="BL9">
        <f>IF(H9&gt;99,0,H9)</f>
        <v>0</v>
      </c>
      <c r="BM9">
        <f>IF(J9&gt;99,199,J9)</f>
        <v>0</v>
      </c>
      <c r="BN9">
        <f>IF(K9&gt;99,0,K9)</f>
        <v>0</v>
      </c>
      <c r="BO9">
        <f>BK9+BM9</f>
        <v>0</v>
      </c>
      <c r="BP9">
        <f>IF(O9&gt;99,199,O9)</f>
        <v>9</v>
      </c>
      <c r="BQ9">
        <f>IF(P9&gt;99,0,P9)</f>
        <v>81.73</v>
      </c>
      <c r="BR9">
        <f>IF(R9&gt;99,199,R9)</f>
        <v>0</v>
      </c>
      <c r="BS9">
        <f>IF(S9&gt;99,0,S9)</f>
        <v>0</v>
      </c>
      <c r="BT9">
        <f>BP9+BR9</f>
        <v>9</v>
      </c>
      <c r="BU9">
        <f>IF(W9&gt;99,199,W9)</f>
        <v>0</v>
      </c>
      <c r="BV9">
        <f>IF(X9&gt;99,0,X9)</f>
        <v>0</v>
      </c>
      <c r="BW9">
        <f>IF(Z9&gt;99,199,Z9)</f>
        <v>0</v>
      </c>
      <c r="BX9">
        <f>IF(AA9&gt;99,0,AA9)</f>
        <v>0</v>
      </c>
      <c r="BY9">
        <f>BU9+BW9</f>
        <v>0</v>
      </c>
      <c r="BZ9">
        <f>IF(AE9&gt;99,199,AE9)</f>
        <v>0</v>
      </c>
      <c r="CA9">
        <f>IF(AF9&gt;99,0,AF9)</f>
        <v>0</v>
      </c>
      <c r="CB9">
        <f>IF(AH9&gt;99,199,AH9)</f>
        <v>0</v>
      </c>
      <c r="CC9">
        <f>IF(AI9&gt;99,0,AI9)</f>
        <v>0</v>
      </c>
      <c r="CD9">
        <f>BZ9+CB9</f>
        <v>0</v>
      </c>
      <c r="CE9">
        <f>IF(AM9&gt;99,199,AM9)</f>
        <v>0</v>
      </c>
      <c r="CF9">
        <f>IF(AN9&gt;99,0,AN9)</f>
        <v>0</v>
      </c>
      <c r="CG9">
        <f>IF(AP9&gt;99,199,AP9)</f>
        <v>0</v>
      </c>
      <c r="CH9">
        <f>IF(AQ9&gt;99,0,AQ9)</f>
        <v>0</v>
      </c>
      <c r="CI9">
        <f>CE9+CG9</f>
        <v>0</v>
      </c>
      <c r="CJ9">
        <f>IF(AU9&gt;99,199,AU9)</f>
        <v>0</v>
      </c>
      <c r="CK9">
        <f>IF(AV9&gt;99,0,AV9)</f>
        <v>0</v>
      </c>
      <c r="CL9">
        <f>IF(AX9&gt;99,199,AX9)</f>
        <v>0</v>
      </c>
      <c r="CM9">
        <f>IF(AY9&gt;99,0,AY9)</f>
        <v>0</v>
      </c>
      <c r="CN9">
        <f>CJ9+CL9</f>
        <v>0</v>
      </c>
    </row>
  </sheetData>
  <sortState xmlns:xlrd2="http://schemas.microsoft.com/office/spreadsheetml/2017/richdata2" ref="A9:XFD9">
    <sortCondition ref="V9"/>
  </sortState>
  <mergeCells count="32">
    <mergeCell ref="O4:V4"/>
    <mergeCell ref="BH3:BI7"/>
    <mergeCell ref="A4:B4"/>
    <mergeCell ref="O5:V5"/>
    <mergeCell ref="F4:N4"/>
    <mergeCell ref="C4:E4"/>
    <mergeCell ref="G7:N7"/>
    <mergeCell ref="A5:B5"/>
    <mergeCell ref="C5:E5"/>
    <mergeCell ref="F5:N5"/>
    <mergeCell ref="A6:E7"/>
    <mergeCell ref="G6:N6"/>
    <mergeCell ref="O6:V6"/>
    <mergeCell ref="O7:V7"/>
    <mergeCell ref="AM6:AT6"/>
    <mergeCell ref="AU6:BB6"/>
    <mergeCell ref="A1:BI1"/>
    <mergeCell ref="A3:B3"/>
    <mergeCell ref="C3:E3"/>
    <mergeCell ref="F3:N3"/>
    <mergeCell ref="O3:V3"/>
    <mergeCell ref="W7:AD7"/>
    <mergeCell ref="AE7:AL7"/>
    <mergeCell ref="AM7:AT7"/>
    <mergeCell ref="AU7:BB7"/>
    <mergeCell ref="W6:AD6"/>
    <mergeCell ref="AE6:AL6"/>
    <mergeCell ref="BC4:BF4"/>
    <mergeCell ref="W3:AL5"/>
    <mergeCell ref="BC3:BF3"/>
    <mergeCell ref="BC5:BF5"/>
    <mergeCell ref="BC6:BE6"/>
  </mergeCells>
  <dataValidations count="8">
    <dataValidation operator="lessThan" allowBlank="1" showInputMessage="1" showErrorMessage="1" sqref="O1:O2 AE1:AE2 AU1:AU2 AU9:AU65526 AE9:AE65526 O9:O65526" xr:uid="{00000000-0002-0000-0700-000000000000}"/>
    <dataValidation type="decimal" allowBlank="1" showInputMessage="1" showErrorMessage="1" sqref="L1:L2 I1:I2 T1:T2 Q1:Q2 AG1:AG2 AB1:AB2 Y1:Y2 AJ1:AJ2 AR1:AR2 AO1:AO2 AW1:AW2 AZ1:AZ2 AZ9:AZ65526 AW9:AW65526 AR9:AR65526 AO9:AO65526 AJ9:AJ65526 Q9:Q65526 AG9:AG65526 AB9:AB65526 I9:I65526 T9:T65526 Y9:Y65526 L9:L65526" xr:uid="{00000000-0002-0000-0700-000001000000}">
      <formula1>0</formula1>
      <formula2>10</formula2>
    </dataValidation>
    <dataValidation type="decimal" allowBlank="1" showInputMessage="1" showErrorMessage="1" sqref="H1:H2 K1:K2 P1:P2 S1:S2 X1:X2 AA1:AA2 AI1:AI2 AF1:AF2 AN1:AN2 AQ1:AQ2 AY1:AY2 AV1:AV2 AV9:AV65526 AY9:AY65526 AN9:AN65526 AQ9:AQ65526 AF9:AF65526 K9:K65526 S9:S65526 P9:P65526 X9:X65526 AA9:AA65526 H9:H65526 AI9:AI65526" xr:uid="{00000000-0002-0000-0700-000002000000}">
      <formula1>0</formula1>
      <formula2>999</formula2>
    </dataValidation>
    <dataValidation type="list" allowBlank="1" showInputMessage="1" showErrorMessage="1" sqref="BH1:BH2 BH9:BH65526" xr:uid="{00000000-0002-0000-0700-000003000000}">
      <formula1>"ja,nee"</formula1>
    </dataValidation>
    <dataValidation type="whole" operator="lessThan" allowBlank="1" showInputMessage="1" showErrorMessage="1" sqref="BG6" xr:uid="{00000000-0002-0000-0700-000004000000}">
      <formula1>340</formula1>
    </dataValidation>
    <dataValidation type="whole" operator="lessThan" allowBlank="1" showInputMessage="1" showErrorMessage="1" sqref="BG5" xr:uid="{00000000-0002-0000-0700-000005000000}">
      <formula1>9</formula1>
    </dataValidation>
    <dataValidation type="whole" allowBlank="1" showInputMessage="1" showErrorMessage="1" sqref="BG4" xr:uid="{00000000-0002-0000-0700-000006000000}">
      <formula1>1</formula1>
      <formula2>2</formula2>
    </dataValidation>
    <dataValidation type="whole" allowBlank="1" showInputMessage="1" showErrorMessage="1" sqref="BG3" xr:uid="{00000000-0002-0000-0700-000007000000}">
      <formula1>1</formula1>
      <formula2>4</formula2>
    </dataValidation>
  </dataValidations>
  <printOptions headings="1" gridLines="1"/>
  <pageMargins left="0.19685039370078741" right="0" top="0.98425196850393704" bottom="0.98425196850393704" header="0.51181102362204722" footer="0.51181102362204722"/>
  <pageSetup paperSize="9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5409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0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1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19050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2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3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31750</xdr:colOff>
                    <xdr:row>2</xdr:row>
                    <xdr:rowOff>12700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4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5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12700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6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19050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7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8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19050</xdr:colOff>
                    <xdr:row>6</xdr:row>
                    <xdr:rowOff>19050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9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20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1504950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21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12700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85" r:id="rId17" name="Button 77">
              <controlPr defaultSize="0" print="0" autoFill="0" autoPict="0" macro="[0]!Sort_Punten_3">
                <anchor moveWithCells="1" sizeWithCells="1">
                  <from>
                    <xdr:col>38</xdr:col>
                    <xdr:colOff>0</xdr:colOff>
                    <xdr:row>6</xdr:row>
                    <xdr:rowOff>152400</xdr:rowOff>
                  </from>
                  <to>
                    <xdr:col>38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86" r:id="rId18" name="Button 78">
              <controlPr defaultSize="0" print="0" autoFill="0" autoPict="0" macro="[0]!Sort_Pl_Punten_5">
                <anchor moveWithCells="1" sizeWithCells="1">
                  <from>
                    <xdr:col>45</xdr:col>
                    <xdr:colOff>19050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43" r:id="rId19" name="Button 135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44" r:id="rId20" name="Button 136">
              <controlPr defaultSize="0" print="0" autoFill="0" autoPict="0" macro="[0]!Sort_Pl_Punten_4">
                <anchor moveWithCells="1" sizeWithCells="1">
                  <from>
                    <xdr:col>37</xdr:col>
                    <xdr:colOff>19050</xdr:colOff>
                    <xdr:row>7</xdr:row>
                    <xdr:rowOff>12700</xdr:rowOff>
                  </from>
                  <to>
                    <xdr:col>38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45" r:id="rId21" name="Button 137">
              <controlPr defaultSize="0" print="0" autoFill="0" autoPict="0" macro="[0]!Sort_Punten_5">
                <anchor moveWithCells="1" sizeWithCells="1">
                  <from>
                    <xdr:col>38</xdr:col>
                    <xdr:colOff>0</xdr:colOff>
                    <xdr:row>7</xdr:row>
                    <xdr:rowOff>19050</xdr:rowOff>
                  </from>
                  <to>
                    <xdr:col>38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46" r:id="rId22" name="Button 138">
              <controlPr defaultSize="0" print="0" autoFill="0" autoPict="0" macro="[0]!Sort_Punten_6">
                <anchor moveWithCells="1" sizeWithCells="1">
                  <from>
                    <xdr:col>46</xdr:col>
                    <xdr:colOff>0</xdr:colOff>
                    <xdr:row>7</xdr:row>
                    <xdr:rowOff>19050</xdr:rowOff>
                  </from>
                  <to>
                    <xdr:col>46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47" r:id="rId23" name="Button 139">
              <controlPr defaultSize="0" print="0" autoFill="0" autoPict="0" macro="[0]!Sort_Pl_Punten_6">
                <anchor moveWithCells="1" sizeWithCells="1">
                  <from>
                    <xdr:col>46</xdr:col>
                    <xdr:colOff>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8">
    <pageSetUpPr fitToPage="1"/>
  </sheetPr>
  <dimension ref="A1:CN8"/>
  <sheetViews>
    <sheetView workbookViewId="0">
      <pane xSplit="5" ySplit="8" topLeftCell="F9" activePane="bottomRight" state="frozen"/>
      <selection activeCell="C4" sqref="C4:E4"/>
      <selection pane="topRight" activeCell="C4" sqref="C4:E4"/>
      <selection pane="bottomLeft" activeCell="C4" sqref="C4:E4"/>
      <selection pane="bottomRight" activeCell="B9" sqref="B9"/>
    </sheetView>
  </sheetViews>
  <sheetFormatPr defaultColWidth="9.1796875" defaultRowHeight="12.5" x14ac:dyDescent="0.25"/>
  <cols>
    <col min="1" max="1" width="4.7265625" style="1" customWidth="1"/>
    <col min="2" max="2" width="10.1796875" style="1" customWidth="1"/>
    <col min="3" max="4" width="22.7265625" style="1" customWidth="1"/>
    <col min="5" max="5" width="6.7265625" style="96" hidden="1" customWidth="1"/>
    <col min="6" max="6" width="18.7265625" style="1" customWidth="1"/>
    <col min="7" max="7" width="3.7265625" style="62" customWidth="1"/>
    <col min="8" max="8" width="5.26953125" style="80" customWidth="1"/>
    <col min="9" max="9" width="4.1796875" style="67" hidden="1" customWidth="1"/>
    <col min="10" max="10" width="3.7265625" style="87" customWidth="1"/>
    <col min="11" max="11" width="5.26953125" style="81" customWidth="1"/>
    <col min="12" max="12" width="4.1796875" style="68" hidden="1" customWidth="1"/>
    <col min="13" max="14" width="3" style="62" customWidth="1"/>
    <col min="15" max="15" width="3.7265625" style="63" customWidth="1"/>
    <col min="16" max="16" width="5.26953125" style="82" customWidth="1"/>
    <col min="17" max="17" width="4.1796875" style="70" hidden="1" customWidth="1"/>
    <col min="18" max="18" width="3.7265625" style="63" customWidth="1"/>
    <col min="19" max="19" width="5.26953125" style="82" customWidth="1"/>
    <col min="20" max="20" width="4.1796875" style="70" hidden="1" customWidth="1"/>
    <col min="21" max="22" width="3" style="63" customWidth="1"/>
    <col min="23" max="23" width="3.7265625" style="62" customWidth="1"/>
    <col min="24" max="24" width="5.26953125" style="81" customWidth="1"/>
    <col min="25" max="25" width="4.1796875" style="68" hidden="1" customWidth="1"/>
    <col min="26" max="26" width="3.7265625" style="62" customWidth="1"/>
    <col min="27" max="27" width="5.26953125" style="81" customWidth="1"/>
    <col min="28" max="28" width="4.1796875" style="68" hidden="1" customWidth="1"/>
    <col min="29" max="30" width="3" style="62" customWidth="1"/>
    <col min="31" max="31" width="3.7265625" style="63" hidden="1" customWidth="1"/>
    <col min="32" max="32" width="5.26953125" style="82" hidden="1" customWidth="1"/>
    <col min="33" max="33" width="4.1796875" style="70" hidden="1" customWidth="1"/>
    <col min="34" max="34" width="3.7265625" style="63" hidden="1" customWidth="1"/>
    <col min="35" max="35" width="5.26953125" style="82" hidden="1" customWidth="1"/>
    <col min="36" max="36" width="4.1796875" style="70" hidden="1" customWidth="1"/>
    <col min="37" max="38" width="3" style="63" hidden="1" customWidth="1"/>
    <col min="39" max="39" width="3.7265625" style="62" hidden="1" customWidth="1"/>
    <col min="40" max="40" width="5.26953125" style="81" hidden="1" customWidth="1"/>
    <col min="41" max="41" width="4.1796875" style="68" hidden="1" customWidth="1"/>
    <col min="42" max="42" width="3.7265625" style="62" hidden="1" customWidth="1"/>
    <col min="43" max="43" width="5.26953125" style="81" hidden="1" customWidth="1"/>
    <col min="44" max="44" width="4.1796875" style="68" hidden="1" customWidth="1"/>
    <col min="45" max="46" width="3" style="62" hidden="1" customWidth="1"/>
    <col min="47" max="47" width="3.7265625" style="63" hidden="1" customWidth="1"/>
    <col min="48" max="48" width="5.26953125" style="82" hidden="1" customWidth="1"/>
    <col min="49" max="49" width="4.1796875" style="70" hidden="1" customWidth="1"/>
    <col min="50" max="50" width="3.7265625" style="63" hidden="1" customWidth="1"/>
    <col min="51" max="51" width="5.26953125" style="82" hidden="1" customWidth="1"/>
    <col min="52" max="52" width="4.1796875" style="70" hidden="1" customWidth="1"/>
    <col min="53" max="54" width="3" style="63" hidden="1" customWidth="1"/>
    <col min="55" max="55" width="5.7265625" customWidth="1"/>
    <col min="56" max="56" width="5.54296875" bestFit="1" customWidth="1"/>
    <col min="57" max="57" width="6" customWidth="1"/>
    <col min="58" max="58" width="4" style="1" customWidth="1"/>
    <col min="59" max="59" width="4.81640625" style="1" customWidth="1"/>
    <col min="60" max="60" width="5.453125" style="1" customWidth="1"/>
    <col min="61" max="61" width="17.26953125" style="1" customWidth="1"/>
    <col min="62" max="62" width="0" hidden="1" customWidth="1"/>
    <col min="63" max="63" width="4" hidden="1" customWidth="1"/>
    <col min="64" max="64" width="5" hidden="1" customWidth="1"/>
    <col min="65" max="65" width="4" hidden="1" customWidth="1"/>
    <col min="66" max="66" width="6.7265625" hidden="1" customWidth="1"/>
    <col min="67" max="67" width="5.7265625" hidden="1" customWidth="1"/>
    <col min="68" max="68" width="4" hidden="1" customWidth="1"/>
    <col min="69" max="69" width="5" hidden="1" customWidth="1"/>
    <col min="70" max="70" width="4" hidden="1" customWidth="1"/>
    <col min="71" max="71" width="6.7265625" hidden="1" customWidth="1"/>
    <col min="72" max="72" width="5.7265625" hidden="1" customWidth="1"/>
    <col min="73" max="73" width="4" hidden="1" customWidth="1"/>
    <col min="74" max="74" width="5" hidden="1" customWidth="1"/>
    <col min="75" max="75" width="4" hidden="1" customWidth="1"/>
    <col min="76" max="76" width="6.7265625" hidden="1" customWidth="1"/>
    <col min="77" max="77" width="5.7265625" hidden="1" customWidth="1"/>
    <col min="78" max="78" width="4" hidden="1" customWidth="1"/>
    <col min="79" max="79" width="5" hidden="1" customWidth="1"/>
    <col min="80" max="80" width="4" hidden="1" customWidth="1"/>
    <col min="81" max="81" width="6.7265625" hidden="1" customWidth="1"/>
    <col min="82" max="82" width="6.26953125" hidden="1" customWidth="1"/>
    <col min="83" max="83" width="4" hidden="1" customWidth="1"/>
    <col min="84" max="84" width="5" hidden="1" customWidth="1"/>
    <col min="85" max="85" width="4" hidden="1" customWidth="1"/>
    <col min="86" max="86" width="6.7265625" hidden="1" customWidth="1"/>
    <col min="87" max="87" width="5.7265625" hidden="1" customWidth="1"/>
    <col min="88" max="88" width="4" hidden="1" customWidth="1"/>
    <col min="89" max="89" width="5" hidden="1" customWidth="1"/>
    <col min="90" max="90" width="4" hidden="1" customWidth="1"/>
    <col min="91" max="91" width="6.7265625" hidden="1" customWidth="1"/>
    <col min="92" max="92" width="6.26953125" hidden="1" customWidth="1"/>
  </cols>
  <sheetData>
    <row r="1" spans="1:92" x14ac:dyDescent="0.25">
      <c r="A1" s="133" t="s">
        <v>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5"/>
    </row>
    <row r="2" spans="1:92" ht="12.75" hidden="1" customHeight="1" x14ac:dyDescent="0.25">
      <c r="A2" s="9"/>
      <c r="B2" s="9"/>
      <c r="C2" s="9"/>
      <c r="D2" s="9"/>
      <c r="E2" s="99"/>
      <c r="F2" s="9"/>
      <c r="G2" s="84"/>
      <c r="H2" s="79"/>
      <c r="I2" s="65"/>
      <c r="J2" s="85"/>
      <c r="N2" s="62">
        <v>1</v>
      </c>
      <c r="O2" s="88"/>
      <c r="V2" s="63">
        <v>2</v>
      </c>
      <c r="W2" s="84"/>
      <c r="AD2" s="62">
        <v>3</v>
      </c>
      <c r="AE2" s="88"/>
      <c r="AL2" s="63">
        <v>4</v>
      </c>
      <c r="AM2" s="84"/>
      <c r="AT2" s="62">
        <v>5</v>
      </c>
      <c r="AU2" s="88"/>
      <c r="BB2" s="63">
        <v>6</v>
      </c>
      <c r="BC2">
        <f>N2+V2+AD2+AL2+AT2+BB2</f>
        <v>21</v>
      </c>
      <c r="BD2" s="24">
        <f>IF($O$4&gt;0,(LARGE(($N2,$V2,$AD2,$AL2,$AT2,$BB2),1)),"0")</f>
        <v>6</v>
      </c>
      <c r="BE2" s="24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5">
      <c r="A3" s="102" t="s">
        <v>8</v>
      </c>
      <c r="B3" s="104"/>
      <c r="C3" s="136" t="str">
        <f>Instellingen!B3</f>
        <v>Kring Berkel IJssel</v>
      </c>
      <c r="D3" s="137"/>
      <c r="E3" s="138"/>
      <c r="F3" s="102" t="s">
        <v>27</v>
      </c>
      <c r="G3" s="103"/>
      <c r="H3" s="103"/>
      <c r="I3" s="103"/>
      <c r="J3" s="103"/>
      <c r="K3" s="103"/>
      <c r="L3" s="103"/>
      <c r="M3" s="103"/>
      <c r="N3" s="104"/>
      <c r="O3" s="139"/>
      <c r="P3" s="140"/>
      <c r="Q3" s="140"/>
      <c r="R3" s="140"/>
      <c r="S3" s="140"/>
      <c r="T3" s="140"/>
      <c r="U3" s="140"/>
      <c r="V3" s="141"/>
      <c r="W3" s="105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7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102" t="s">
        <v>26</v>
      </c>
      <c r="BD3" s="103"/>
      <c r="BE3" s="103"/>
      <c r="BF3" s="104"/>
      <c r="BG3" s="20">
        <f>Instellingen!B6</f>
        <v>3</v>
      </c>
      <c r="BH3" s="142"/>
      <c r="BI3" s="143"/>
    </row>
    <row r="4" spans="1:92" x14ac:dyDescent="0.25">
      <c r="A4" s="102" t="s">
        <v>9</v>
      </c>
      <c r="B4" s="104"/>
      <c r="C4" s="148" t="s">
        <v>131</v>
      </c>
      <c r="D4" s="137"/>
      <c r="E4" s="138"/>
      <c r="F4" s="102" t="s">
        <v>33</v>
      </c>
      <c r="G4" s="103"/>
      <c r="H4" s="103"/>
      <c r="I4" s="103"/>
      <c r="J4" s="103"/>
      <c r="K4" s="103"/>
      <c r="L4" s="103"/>
      <c r="M4" s="103"/>
      <c r="N4" s="104"/>
      <c r="O4" s="136">
        <f>Instellingen!B7</f>
        <v>1</v>
      </c>
      <c r="P4" s="137"/>
      <c r="Q4" s="137"/>
      <c r="R4" s="137"/>
      <c r="S4" s="137"/>
      <c r="T4" s="137"/>
      <c r="U4" s="137"/>
      <c r="V4" s="138"/>
      <c r="W4" s="108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1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102"/>
      <c r="BD4" s="103"/>
      <c r="BE4" s="103"/>
      <c r="BF4" s="104"/>
      <c r="BG4" s="20"/>
      <c r="BH4" s="144"/>
      <c r="BI4" s="145"/>
    </row>
    <row r="5" spans="1:92" x14ac:dyDescent="0.25">
      <c r="A5" s="102" t="s">
        <v>10</v>
      </c>
      <c r="B5" s="104"/>
      <c r="C5" s="136"/>
      <c r="D5" s="137"/>
      <c r="E5" s="138"/>
      <c r="F5" s="102" t="s">
        <v>11</v>
      </c>
      <c r="G5" s="103"/>
      <c r="H5" s="103"/>
      <c r="I5" s="103"/>
      <c r="J5" s="103"/>
      <c r="K5" s="103"/>
      <c r="L5" s="103"/>
      <c r="M5" s="103"/>
      <c r="N5" s="104"/>
      <c r="O5" s="136">
        <f>Instellingen!B5</f>
        <v>99</v>
      </c>
      <c r="P5" s="137"/>
      <c r="Q5" s="137"/>
      <c r="R5" s="137"/>
      <c r="S5" s="137"/>
      <c r="T5" s="137"/>
      <c r="U5" s="137"/>
      <c r="V5" s="138"/>
      <c r="W5" s="111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3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114" t="s">
        <v>12</v>
      </c>
      <c r="BD5" s="115"/>
      <c r="BE5" s="115"/>
      <c r="BF5" s="116"/>
      <c r="BG5" s="8">
        <v>2</v>
      </c>
      <c r="BH5" s="144"/>
      <c r="BI5" s="145"/>
    </row>
    <row r="6" spans="1:92" ht="12.75" customHeight="1" x14ac:dyDescent="0.25">
      <c r="A6" s="149"/>
      <c r="B6" s="150"/>
      <c r="C6" s="150"/>
      <c r="D6" s="150"/>
      <c r="E6" s="151"/>
      <c r="F6" s="36" t="s">
        <v>13</v>
      </c>
      <c r="G6" s="127" t="str">
        <f>Instellingen!B40</f>
        <v>Laag-Soeren</v>
      </c>
      <c r="H6" s="128"/>
      <c r="I6" s="128"/>
      <c r="J6" s="128"/>
      <c r="K6" s="128"/>
      <c r="L6" s="128"/>
      <c r="M6" s="128"/>
      <c r="N6" s="129"/>
      <c r="O6" s="130" t="str">
        <f>Instellingen!B41</f>
        <v>Laag-Soeren</v>
      </c>
      <c r="P6" s="131"/>
      <c r="Q6" s="131"/>
      <c r="R6" s="131"/>
      <c r="S6" s="131"/>
      <c r="T6" s="131"/>
      <c r="U6" s="131"/>
      <c r="V6" s="132"/>
      <c r="W6" s="127" t="str">
        <f>Instellingen!B42</f>
        <v>Brummen</v>
      </c>
      <c r="X6" s="128"/>
      <c r="Y6" s="128"/>
      <c r="Z6" s="128"/>
      <c r="AA6" s="128"/>
      <c r="AB6" s="128"/>
      <c r="AC6" s="128"/>
      <c r="AD6" s="129"/>
      <c r="AE6" s="130" t="str">
        <f>Instellingen!B43</f>
        <v xml:space="preserve"> </v>
      </c>
      <c r="AF6" s="131"/>
      <c r="AG6" s="131"/>
      <c r="AH6" s="131"/>
      <c r="AI6" s="131"/>
      <c r="AJ6" s="131"/>
      <c r="AK6" s="131"/>
      <c r="AL6" s="132"/>
      <c r="AM6" s="127" t="str">
        <f>Instellingen!B44</f>
        <v xml:space="preserve"> </v>
      </c>
      <c r="AN6" s="128"/>
      <c r="AO6" s="128"/>
      <c r="AP6" s="128"/>
      <c r="AQ6" s="128"/>
      <c r="AR6" s="128"/>
      <c r="AS6" s="128"/>
      <c r="AT6" s="129"/>
      <c r="AU6" s="130" t="str">
        <f>Instellingen!B45</f>
        <v xml:space="preserve"> </v>
      </c>
      <c r="AV6" s="131"/>
      <c r="AW6" s="131"/>
      <c r="AX6" s="131"/>
      <c r="AY6" s="131"/>
      <c r="AZ6" s="131"/>
      <c r="BA6" s="131"/>
      <c r="BB6" s="132"/>
      <c r="BC6" s="117" t="s">
        <v>32</v>
      </c>
      <c r="BD6" s="118"/>
      <c r="BE6" s="104"/>
      <c r="BF6" s="34"/>
      <c r="BG6" s="20"/>
      <c r="BH6" s="144"/>
      <c r="BI6" s="145"/>
    </row>
    <row r="7" spans="1:92" ht="12.75" customHeight="1" x14ac:dyDescent="0.25">
      <c r="A7" s="152"/>
      <c r="B7" s="152"/>
      <c r="C7" s="152"/>
      <c r="D7" s="152"/>
      <c r="E7" s="153"/>
      <c r="F7" s="36" t="s">
        <v>14</v>
      </c>
      <c r="G7" s="119" t="str">
        <f>Instellingen!C40</f>
        <v>5 oktober 2024</v>
      </c>
      <c r="H7" s="120"/>
      <c r="I7" s="120"/>
      <c r="J7" s="120"/>
      <c r="K7" s="120"/>
      <c r="L7" s="120"/>
      <c r="M7" s="120"/>
      <c r="N7" s="121"/>
      <c r="O7" s="154" t="str">
        <f>Instellingen!C41</f>
        <v>2 november 2024</v>
      </c>
      <c r="P7" s="155"/>
      <c r="Q7" s="155"/>
      <c r="R7" s="155"/>
      <c r="S7" s="155"/>
      <c r="T7" s="155"/>
      <c r="U7" s="155"/>
      <c r="V7" s="156"/>
      <c r="W7" s="119" t="str">
        <f>Instellingen!C42</f>
        <v>23 november 2024</v>
      </c>
      <c r="X7" s="120"/>
      <c r="Y7" s="120"/>
      <c r="Z7" s="120"/>
      <c r="AA7" s="120"/>
      <c r="AB7" s="120"/>
      <c r="AC7" s="120"/>
      <c r="AD7" s="121"/>
      <c r="AE7" s="154" t="str">
        <f>Instellingen!C43</f>
        <v xml:space="preserve"> </v>
      </c>
      <c r="AF7" s="155"/>
      <c r="AG7" s="155"/>
      <c r="AH7" s="155"/>
      <c r="AI7" s="155"/>
      <c r="AJ7" s="155"/>
      <c r="AK7" s="155"/>
      <c r="AL7" s="156"/>
      <c r="AM7" s="119" t="str">
        <f>Instellingen!C44</f>
        <v xml:space="preserve"> </v>
      </c>
      <c r="AN7" s="157"/>
      <c r="AO7" s="157"/>
      <c r="AP7" s="157"/>
      <c r="AQ7" s="157"/>
      <c r="AR7" s="157"/>
      <c r="AS7" s="157"/>
      <c r="AT7" s="158"/>
      <c r="AU7" s="154" t="str">
        <f>Instellingen!C45</f>
        <v xml:space="preserve"> </v>
      </c>
      <c r="AV7" s="159"/>
      <c r="AW7" s="159"/>
      <c r="AX7" s="159"/>
      <c r="AY7" s="159"/>
      <c r="AZ7" s="159"/>
      <c r="BA7" s="159"/>
      <c r="BB7" s="160"/>
      <c r="BC7" s="37" t="s">
        <v>34</v>
      </c>
      <c r="BD7" s="10" t="s">
        <v>35</v>
      </c>
      <c r="BE7" s="5" t="s">
        <v>36</v>
      </c>
      <c r="BF7" s="3"/>
      <c r="BG7" s="3"/>
      <c r="BH7" s="146"/>
      <c r="BI7" s="147"/>
    </row>
    <row r="8" spans="1:92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97" t="s">
        <v>71</v>
      </c>
      <c r="F8" s="36" t="s">
        <v>3</v>
      </c>
      <c r="G8" s="7" t="s">
        <v>74</v>
      </c>
      <c r="H8" s="90" t="s">
        <v>99</v>
      </c>
      <c r="I8" s="66" t="s">
        <v>76</v>
      </c>
      <c r="J8" s="86" t="s">
        <v>77</v>
      </c>
      <c r="K8" s="83" t="s">
        <v>100</v>
      </c>
      <c r="L8" s="69" t="s">
        <v>79</v>
      </c>
      <c r="M8" s="2" t="s">
        <v>4</v>
      </c>
      <c r="N8" s="2" t="s">
        <v>15</v>
      </c>
      <c r="O8" s="89" t="s">
        <v>74</v>
      </c>
      <c r="P8" s="83" t="s">
        <v>99</v>
      </c>
      <c r="Q8" s="78" t="s">
        <v>76</v>
      </c>
      <c r="R8" s="71" t="s">
        <v>77</v>
      </c>
      <c r="S8" s="83" t="s">
        <v>100</v>
      </c>
      <c r="T8" s="78" t="s">
        <v>79</v>
      </c>
      <c r="U8" s="2" t="s">
        <v>4</v>
      </c>
      <c r="V8" s="2" t="s">
        <v>15</v>
      </c>
      <c r="W8" s="89" t="s">
        <v>74</v>
      </c>
      <c r="X8" s="83" t="s">
        <v>99</v>
      </c>
      <c r="Y8" s="78" t="s">
        <v>76</v>
      </c>
      <c r="Z8" s="71" t="s">
        <v>77</v>
      </c>
      <c r="AA8" s="83" t="s">
        <v>100</v>
      </c>
      <c r="AB8" s="78" t="s">
        <v>79</v>
      </c>
      <c r="AC8" s="2" t="s">
        <v>4</v>
      </c>
      <c r="AD8" s="2" t="s">
        <v>15</v>
      </c>
      <c r="AE8" s="89" t="s">
        <v>74</v>
      </c>
      <c r="AF8" s="83" t="s">
        <v>99</v>
      </c>
      <c r="AG8" s="78" t="s">
        <v>76</v>
      </c>
      <c r="AH8" s="71" t="s">
        <v>77</v>
      </c>
      <c r="AI8" s="83" t="s">
        <v>100</v>
      </c>
      <c r="AJ8" s="78" t="s">
        <v>79</v>
      </c>
      <c r="AK8" s="2" t="s">
        <v>4</v>
      </c>
      <c r="AL8" s="2" t="s">
        <v>15</v>
      </c>
      <c r="AM8" s="89" t="s">
        <v>74</v>
      </c>
      <c r="AN8" s="83" t="s">
        <v>99</v>
      </c>
      <c r="AO8" s="78" t="s">
        <v>76</v>
      </c>
      <c r="AP8" s="71" t="s">
        <v>77</v>
      </c>
      <c r="AQ8" s="83" t="s">
        <v>100</v>
      </c>
      <c r="AR8" s="78" t="s">
        <v>79</v>
      </c>
      <c r="AS8" s="2" t="s">
        <v>4</v>
      </c>
      <c r="AT8" s="2" t="s">
        <v>15</v>
      </c>
      <c r="AU8" s="89" t="s">
        <v>74</v>
      </c>
      <c r="AV8" s="83" t="s">
        <v>99</v>
      </c>
      <c r="AW8" s="78" t="s">
        <v>76</v>
      </c>
      <c r="AX8" s="71" t="s">
        <v>77</v>
      </c>
      <c r="AY8" s="83" t="s">
        <v>100</v>
      </c>
      <c r="AZ8" s="78" t="s">
        <v>79</v>
      </c>
      <c r="BA8" s="2" t="s">
        <v>4</v>
      </c>
      <c r="BB8" s="2" t="s">
        <v>15</v>
      </c>
      <c r="BC8" s="38" t="s">
        <v>22</v>
      </c>
      <c r="BD8" s="23" t="s">
        <v>22</v>
      </c>
      <c r="BE8" s="64" t="s">
        <v>22</v>
      </c>
      <c r="BF8" s="22" t="s">
        <v>16</v>
      </c>
      <c r="BG8" s="22" t="s">
        <v>17</v>
      </c>
      <c r="BH8" s="7" t="s">
        <v>69</v>
      </c>
      <c r="BI8" s="2" t="s">
        <v>5</v>
      </c>
      <c r="BK8" s="72" t="s">
        <v>87</v>
      </c>
      <c r="BL8" s="72" t="s">
        <v>80</v>
      </c>
      <c r="BM8" s="72" t="s">
        <v>88</v>
      </c>
      <c r="BN8" s="72" t="s">
        <v>81</v>
      </c>
      <c r="BO8" s="72" t="s">
        <v>98</v>
      </c>
      <c r="BP8" s="72" t="s">
        <v>89</v>
      </c>
      <c r="BQ8" s="72" t="s">
        <v>82</v>
      </c>
      <c r="BR8" s="72" t="s">
        <v>90</v>
      </c>
      <c r="BS8" s="72" t="s">
        <v>102</v>
      </c>
      <c r="BT8" s="73" t="s">
        <v>97</v>
      </c>
      <c r="BU8" s="72" t="s">
        <v>91</v>
      </c>
      <c r="BV8" s="72" t="s">
        <v>83</v>
      </c>
      <c r="BW8" s="72" t="s">
        <v>92</v>
      </c>
      <c r="BX8" s="72" t="s">
        <v>84</v>
      </c>
      <c r="BY8" s="73" t="s">
        <v>96</v>
      </c>
      <c r="BZ8" s="72" t="s">
        <v>93</v>
      </c>
      <c r="CA8" s="72" t="s">
        <v>85</v>
      </c>
      <c r="CB8" s="72" t="s">
        <v>94</v>
      </c>
      <c r="CC8" s="73" t="s">
        <v>86</v>
      </c>
      <c r="CD8" s="73" t="s">
        <v>95</v>
      </c>
      <c r="CE8" s="72" t="s">
        <v>107</v>
      </c>
      <c r="CF8" s="72" t="s">
        <v>108</v>
      </c>
      <c r="CG8" s="72" t="s">
        <v>109</v>
      </c>
      <c r="CH8" s="72" t="s">
        <v>110</v>
      </c>
      <c r="CI8" s="73" t="s">
        <v>117</v>
      </c>
      <c r="CJ8" s="72" t="s">
        <v>112</v>
      </c>
      <c r="CK8" s="72" t="s">
        <v>113</v>
      </c>
      <c r="CL8" s="72" t="s">
        <v>114</v>
      </c>
      <c r="CM8" s="73" t="s">
        <v>115</v>
      </c>
      <c r="CN8" s="73" t="s">
        <v>116</v>
      </c>
    </row>
  </sheetData>
  <sheetProtection sheet="1" objects="1" scenarios="1"/>
  <mergeCells count="32">
    <mergeCell ref="A1:BI1"/>
    <mergeCell ref="A3:B3"/>
    <mergeCell ref="C3:E3"/>
    <mergeCell ref="F3:N3"/>
    <mergeCell ref="O3:V3"/>
    <mergeCell ref="W3:AL5"/>
    <mergeCell ref="BC3:BF3"/>
    <mergeCell ref="BH3:BI7"/>
    <mergeCell ref="A4:B4"/>
    <mergeCell ref="C4:E4"/>
    <mergeCell ref="F4:N4"/>
    <mergeCell ref="O4:V4"/>
    <mergeCell ref="BC4:BF4"/>
    <mergeCell ref="A5:B5"/>
    <mergeCell ref="C5:E5"/>
    <mergeCell ref="F5:N5"/>
    <mergeCell ref="O5:V5"/>
    <mergeCell ref="BC5:BF5"/>
    <mergeCell ref="A6:E7"/>
    <mergeCell ref="G6:N6"/>
    <mergeCell ref="O6:V6"/>
    <mergeCell ref="W6:AD6"/>
    <mergeCell ref="AE6:AL6"/>
    <mergeCell ref="AU6:BB6"/>
    <mergeCell ref="BC6:BE6"/>
    <mergeCell ref="G7:N7"/>
    <mergeCell ref="O7:V7"/>
    <mergeCell ref="W7:AD7"/>
    <mergeCell ref="AE7:AL7"/>
    <mergeCell ref="AM7:AT7"/>
    <mergeCell ref="AU7:BB7"/>
    <mergeCell ref="AM6:AT6"/>
  </mergeCells>
  <dataValidations count="8">
    <dataValidation type="whole" allowBlank="1" showInputMessage="1" showErrorMessage="1" sqref="BG3" xr:uid="{00000000-0002-0000-0800-000000000000}">
      <formula1>1</formula1>
      <formula2>4</formula2>
    </dataValidation>
    <dataValidation type="whole" allowBlank="1" showInputMessage="1" showErrorMessage="1" sqref="BG4" xr:uid="{00000000-0002-0000-0800-000001000000}">
      <formula1>1</formula1>
      <formula2>2</formula2>
    </dataValidation>
    <dataValidation type="whole" operator="lessThan" allowBlank="1" showInputMessage="1" showErrorMessage="1" sqref="BG5" xr:uid="{00000000-0002-0000-0800-000002000000}">
      <formula1>9</formula1>
    </dataValidation>
    <dataValidation type="whole" operator="lessThan" allowBlank="1" showInputMessage="1" showErrorMessage="1" sqref="BG6" xr:uid="{00000000-0002-0000-0800-000003000000}">
      <formula1>340</formula1>
    </dataValidation>
    <dataValidation type="list" allowBlank="1" showInputMessage="1" showErrorMessage="1" sqref="BH1:BH2 BH9:BH65536" xr:uid="{00000000-0002-0000-0800-000004000000}">
      <formula1>"ja,nee"</formula1>
    </dataValidation>
    <dataValidation type="decimal" allowBlank="1" showInputMessage="1" showErrorMessage="1" sqref="H1:H2 K1:K2 P1:P2 S1:S2 X1:X2 AA1:AA2 AI1:AI2 AF1:AF2 AN1:AN2 AQ1:AQ2 AY1:AY2 AV1:AV2 AV9:AV65536 AY9:AY65536 AN9:AN65536 AQ9:AQ65536 AF9:AF65536 K9:K65536 S9:S65536 P9:P65536 X9:X65536 AA9:AA65536 H9:H65536 AI9:AI65536" xr:uid="{00000000-0002-0000-0800-000005000000}">
      <formula1>0</formula1>
      <formula2>999</formula2>
    </dataValidation>
    <dataValidation type="decimal" allowBlank="1" showInputMessage="1" showErrorMessage="1" sqref="L1:L2 I1:I2 T1:T2 Q1:Q2 AG1:AG2 AB1:AB2 Y1:Y2 AJ1:AJ2 AR1:AR2 AO1:AO2 AW1:AW2 AZ1:AZ2 AZ9:AZ65536 AW9:AW65536 AR9:AR65536 AO9:AO65536 AJ9:AJ65536 Q9:Q65536 AG9:AG65536 AB9:AB65536 I9:I65536 T9:T65536 Y9:Y65536 L9:L65536" xr:uid="{00000000-0002-0000-0800-000006000000}">
      <formula1>0</formula1>
      <formula2>10</formula2>
    </dataValidation>
    <dataValidation operator="lessThan" allowBlank="1" showInputMessage="1" showErrorMessage="1" sqref="O1:O2 AE1:AE2 AU1:AU2 AU9:AU65536 AE9:AE65536 O9:O65536" xr:uid="{00000000-0002-0000-0800-000007000000}"/>
  </dataValidations>
  <printOptions headings="1" gridLines="1"/>
  <pageMargins left="0.19685039370078741" right="0" top="0.98425196850393704" bottom="0.98425196850393704" header="0.51181102362204722" footer="0.51181102362204722"/>
  <pageSetup paperSize="9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41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2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3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19050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4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5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31750</xdr:colOff>
                    <xdr:row>2</xdr:row>
                    <xdr:rowOff>12700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6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7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12700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8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19050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9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0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19050</xdr:colOff>
                    <xdr:row>6</xdr:row>
                    <xdr:rowOff>19050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1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2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1504950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3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12700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4" r:id="rId17" name="Button 14">
              <controlPr defaultSize="0" print="0" autoFill="0" autoPict="0" macro="[0]!Sort_Punten_3">
                <anchor moveWithCells="1" sizeWithCells="1">
                  <from>
                    <xdr:col>38</xdr:col>
                    <xdr:colOff>0</xdr:colOff>
                    <xdr:row>6</xdr:row>
                    <xdr:rowOff>152400</xdr:rowOff>
                  </from>
                  <to>
                    <xdr:col>38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5" r:id="rId18" name="Button 15">
              <controlPr defaultSize="0" print="0" autoFill="0" autoPict="0" macro="[0]!Sort_Pl_Punten_5">
                <anchor moveWithCells="1" sizeWithCells="1">
                  <from>
                    <xdr:col>45</xdr:col>
                    <xdr:colOff>19050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6" r:id="rId19" name="Button 16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7" r:id="rId20" name="Button 17">
              <controlPr defaultSize="0" print="0" autoFill="0" autoPict="0" macro="[0]!Sort_Pl_Punten_4">
                <anchor moveWithCells="1" sizeWithCells="1">
                  <from>
                    <xdr:col>37</xdr:col>
                    <xdr:colOff>19050</xdr:colOff>
                    <xdr:row>7</xdr:row>
                    <xdr:rowOff>12700</xdr:rowOff>
                  </from>
                  <to>
                    <xdr:col>38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8" r:id="rId21" name="Button 18">
              <controlPr defaultSize="0" print="0" autoFill="0" autoPict="0" macro="[0]!Sort_Punten_5">
                <anchor moveWithCells="1" sizeWithCells="1">
                  <from>
                    <xdr:col>38</xdr:col>
                    <xdr:colOff>0</xdr:colOff>
                    <xdr:row>7</xdr:row>
                    <xdr:rowOff>19050</xdr:rowOff>
                  </from>
                  <to>
                    <xdr:col>38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9" r:id="rId22" name="Button 19">
              <controlPr defaultSize="0" print="0" autoFill="0" autoPict="0" macro="[0]!Sort_Punten_6">
                <anchor moveWithCells="1" sizeWithCells="1">
                  <from>
                    <xdr:col>46</xdr:col>
                    <xdr:colOff>0</xdr:colOff>
                    <xdr:row>7</xdr:row>
                    <xdr:rowOff>19050</xdr:rowOff>
                  </from>
                  <to>
                    <xdr:col>46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0" r:id="rId23" name="Button 20">
              <controlPr defaultSize="0" print="0" autoFill="0" autoPict="0" macro="[0]!Sort_Pl_Punten_6">
                <anchor moveWithCells="1" sizeWithCells="1">
                  <from>
                    <xdr:col>46</xdr:col>
                    <xdr:colOff>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AF211-8F12-48D8-99A8-7E890EB1A9C4}">
  <sheetPr codeName="Blad12">
    <pageSetUpPr fitToPage="1"/>
  </sheetPr>
  <dimension ref="A1:CN8"/>
  <sheetViews>
    <sheetView workbookViewId="0">
      <pane xSplit="5" ySplit="8" topLeftCell="F9" activePane="bottomRight" state="frozen"/>
      <selection activeCell="C4" sqref="C4:E4"/>
      <selection pane="topRight" activeCell="C4" sqref="C4:E4"/>
      <selection pane="bottomLeft" activeCell="C4" sqref="C4:E4"/>
      <selection pane="bottomRight" activeCell="B9" sqref="B9"/>
    </sheetView>
  </sheetViews>
  <sheetFormatPr defaultColWidth="9.1796875" defaultRowHeight="12.5" x14ac:dyDescent="0.25"/>
  <cols>
    <col min="1" max="1" width="4.7265625" style="1" customWidth="1"/>
    <col min="2" max="2" width="10.1796875" style="1" customWidth="1"/>
    <col min="3" max="4" width="22.7265625" style="1" customWidth="1"/>
    <col min="5" max="5" width="6.7265625" style="96" hidden="1" customWidth="1"/>
    <col min="6" max="6" width="18.7265625" style="1" customWidth="1"/>
    <col min="7" max="7" width="3.7265625" style="62" customWidth="1"/>
    <col min="8" max="8" width="5.26953125" style="80" customWidth="1"/>
    <col min="9" max="9" width="4.1796875" style="67" hidden="1" customWidth="1"/>
    <col min="10" max="10" width="3.7265625" style="87" customWidth="1"/>
    <col min="11" max="11" width="5.26953125" style="81" customWidth="1"/>
    <col min="12" max="12" width="4.1796875" style="68" hidden="1" customWidth="1"/>
    <col min="13" max="14" width="3" style="62" customWidth="1"/>
    <col min="15" max="15" width="3.7265625" style="63" customWidth="1"/>
    <col min="16" max="16" width="5.26953125" style="82" customWidth="1"/>
    <col min="17" max="17" width="4.1796875" style="70" hidden="1" customWidth="1"/>
    <col min="18" max="18" width="3.7265625" style="63" customWidth="1"/>
    <col min="19" max="19" width="5.26953125" style="82" customWidth="1"/>
    <col min="20" max="20" width="4.1796875" style="70" hidden="1" customWidth="1"/>
    <col min="21" max="22" width="3" style="63" customWidth="1"/>
    <col min="23" max="23" width="3.7265625" style="62" customWidth="1"/>
    <col min="24" max="24" width="5.26953125" style="81" customWidth="1"/>
    <col min="25" max="25" width="4.1796875" style="68" hidden="1" customWidth="1"/>
    <col min="26" max="26" width="3.7265625" style="62" customWidth="1"/>
    <col min="27" max="27" width="5.26953125" style="81" customWidth="1"/>
    <col min="28" max="28" width="4.1796875" style="68" hidden="1" customWidth="1"/>
    <col min="29" max="30" width="3" style="62" customWidth="1"/>
    <col min="31" max="31" width="3.7265625" style="63" hidden="1" customWidth="1"/>
    <col min="32" max="32" width="5.26953125" style="82" hidden="1" customWidth="1"/>
    <col min="33" max="33" width="4.1796875" style="70" hidden="1" customWidth="1"/>
    <col min="34" max="34" width="3.7265625" style="63" hidden="1" customWidth="1"/>
    <col min="35" max="35" width="5.26953125" style="82" hidden="1" customWidth="1"/>
    <col min="36" max="36" width="4.1796875" style="70" hidden="1" customWidth="1"/>
    <col min="37" max="38" width="3" style="63" hidden="1" customWidth="1"/>
    <col min="39" max="39" width="3.7265625" style="62" hidden="1" customWidth="1"/>
    <col min="40" max="40" width="5.26953125" style="81" hidden="1" customWidth="1"/>
    <col min="41" max="41" width="4.1796875" style="68" hidden="1" customWidth="1"/>
    <col min="42" max="42" width="3.7265625" style="62" hidden="1" customWidth="1"/>
    <col min="43" max="43" width="5.26953125" style="81" hidden="1" customWidth="1"/>
    <col min="44" max="44" width="4.1796875" style="68" hidden="1" customWidth="1"/>
    <col min="45" max="46" width="3" style="62" hidden="1" customWidth="1"/>
    <col min="47" max="47" width="3.7265625" style="63" hidden="1" customWidth="1"/>
    <col min="48" max="48" width="5.26953125" style="82" hidden="1" customWidth="1"/>
    <col min="49" max="49" width="4.1796875" style="70" hidden="1" customWidth="1"/>
    <col min="50" max="50" width="3.7265625" style="63" hidden="1" customWidth="1"/>
    <col min="51" max="51" width="5.26953125" style="82" hidden="1" customWidth="1"/>
    <col min="52" max="52" width="4.1796875" style="70" hidden="1" customWidth="1"/>
    <col min="53" max="54" width="3" style="63" hidden="1" customWidth="1"/>
    <col min="55" max="55" width="5.7265625" customWidth="1"/>
    <col min="56" max="56" width="5.54296875" bestFit="1" customWidth="1"/>
    <col min="57" max="57" width="6" customWidth="1"/>
    <col min="58" max="58" width="4" style="1" customWidth="1"/>
    <col min="59" max="59" width="4.81640625" style="1" customWidth="1"/>
    <col min="60" max="60" width="5.453125" style="1" customWidth="1"/>
    <col min="61" max="61" width="17.26953125" style="1" customWidth="1"/>
    <col min="62" max="62" width="0" hidden="1" customWidth="1"/>
    <col min="63" max="63" width="4" hidden="1" customWidth="1"/>
    <col min="64" max="64" width="5" hidden="1" customWidth="1"/>
    <col min="65" max="65" width="4" hidden="1" customWidth="1"/>
    <col min="66" max="66" width="6.7265625" hidden="1" customWidth="1"/>
    <col min="67" max="67" width="5.7265625" hidden="1" customWidth="1"/>
    <col min="68" max="68" width="4" hidden="1" customWidth="1"/>
    <col min="69" max="69" width="5" hidden="1" customWidth="1"/>
    <col min="70" max="70" width="4" hidden="1" customWidth="1"/>
    <col min="71" max="71" width="6.7265625" hidden="1" customWidth="1"/>
    <col min="72" max="72" width="5.7265625" hidden="1" customWidth="1"/>
    <col min="73" max="73" width="4" hidden="1" customWidth="1"/>
    <col min="74" max="74" width="5" hidden="1" customWidth="1"/>
    <col min="75" max="75" width="4" hidden="1" customWidth="1"/>
    <col min="76" max="76" width="6.7265625" hidden="1" customWidth="1"/>
    <col min="77" max="77" width="5.7265625" hidden="1" customWidth="1"/>
    <col min="78" max="78" width="4" hidden="1" customWidth="1"/>
    <col min="79" max="79" width="5" hidden="1" customWidth="1"/>
    <col min="80" max="80" width="4" hidden="1" customWidth="1"/>
    <col min="81" max="81" width="6.7265625" hidden="1" customWidth="1"/>
    <col min="82" max="82" width="6.26953125" hidden="1" customWidth="1"/>
    <col min="83" max="83" width="4" hidden="1" customWidth="1"/>
    <col min="84" max="84" width="5" hidden="1" customWidth="1"/>
    <col min="85" max="85" width="4" hidden="1" customWidth="1"/>
    <col min="86" max="86" width="6.7265625" hidden="1" customWidth="1"/>
    <col min="87" max="87" width="5.7265625" hidden="1" customWidth="1"/>
    <col min="88" max="88" width="4" hidden="1" customWidth="1"/>
    <col min="89" max="89" width="5" hidden="1" customWidth="1"/>
    <col min="90" max="90" width="4" hidden="1" customWidth="1"/>
    <col min="91" max="91" width="6.7265625" hidden="1" customWidth="1"/>
    <col min="92" max="92" width="6.26953125" hidden="1" customWidth="1"/>
  </cols>
  <sheetData>
    <row r="1" spans="1:92" x14ac:dyDescent="0.25">
      <c r="A1" s="133" t="s">
        <v>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5"/>
    </row>
    <row r="2" spans="1:92" ht="12.75" hidden="1" customHeight="1" x14ac:dyDescent="0.25">
      <c r="A2" s="9"/>
      <c r="B2" s="9"/>
      <c r="C2" s="9"/>
      <c r="D2" s="9"/>
      <c r="E2" s="99"/>
      <c r="F2" s="9"/>
      <c r="G2" s="84"/>
      <c r="H2" s="79"/>
      <c r="I2" s="65"/>
      <c r="J2" s="85"/>
      <c r="N2" s="62">
        <v>1</v>
      </c>
      <c r="O2" s="88"/>
      <c r="V2" s="63">
        <v>2</v>
      </c>
      <c r="W2" s="84"/>
      <c r="AD2" s="62">
        <v>3</v>
      </c>
      <c r="AE2" s="88"/>
      <c r="AL2" s="63">
        <v>4</v>
      </c>
      <c r="AM2" s="84"/>
      <c r="AT2" s="62">
        <v>5</v>
      </c>
      <c r="AU2" s="88"/>
      <c r="BB2" s="63">
        <v>6</v>
      </c>
      <c r="BC2">
        <f>N2+V2+AD2+AL2+AT2+BB2</f>
        <v>21</v>
      </c>
      <c r="BD2" s="24">
        <f>IF($O$4&gt;0,(LARGE(($N2,$V2,$AD2,$AL2,$AT2,$BB2),1)),"0")</f>
        <v>6</v>
      </c>
      <c r="BE2" s="24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5">
      <c r="A3" s="102" t="s">
        <v>8</v>
      </c>
      <c r="B3" s="104"/>
      <c r="C3" s="136" t="str">
        <f>Instellingen!B3</f>
        <v>Kring Berkel IJssel</v>
      </c>
      <c r="D3" s="137"/>
      <c r="E3" s="138"/>
      <c r="F3" s="102" t="s">
        <v>27</v>
      </c>
      <c r="G3" s="103"/>
      <c r="H3" s="103"/>
      <c r="I3" s="103"/>
      <c r="J3" s="103"/>
      <c r="K3" s="103"/>
      <c r="L3" s="103"/>
      <c r="M3" s="103"/>
      <c r="N3" s="104"/>
      <c r="O3" s="139"/>
      <c r="P3" s="140"/>
      <c r="Q3" s="140"/>
      <c r="R3" s="140"/>
      <c r="S3" s="140"/>
      <c r="T3" s="140"/>
      <c r="U3" s="140"/>
      <c r="V3" s="141"/>
      <c r="W3" s="105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7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102" t="s">
        <v>26</v>
      </c>
      <c r="BD3" s="103"/>
      <c r="BE3" s="103"/>
      <c r="BF3" s="104"/>
      <c r="BG3" s="20">
        <f>Instellingen!B6</f>
        <v>3</v>
      </c>
      <c r="BH3" s="142"/>
      <c r="BI3" s="143"/>
    </row>
    <row r="4" spans="1:92" x14ac:dyDescent="0.25">
      <c r="A4" s="102" t="s">
        <v>9</v>
      </c>
      <c r="B4" s="104"/>
      <c r="C4" s="148" t="s">
        <v>132</v>
      </c>
      <c r="D4" s="137"/>
      <c r="E4" s="138"/>
      <c r="F4" s="102" t="s">
        <v>33</v>
      </c>
      <c r="G4" s="103"/>
      <c r="H4" s="103"/>
      <c r="I4" s="103"/>
      <c r="J4" s="103"/>
      <c r="K4" s="103"/>
      <c r="L4" s="103"/>
      <c r="M4" s="103"/>
      <c r="N4" s="104"/>
      <c r="O4" s="136">
        <f>Instellingen!B7</f>
        <v>1</v>
      </c>
      <c r="P4" s="137"/>
      <c r="Q4" s="137"/>
      <c r="R4" s="137"/>
      <c r="S4" s="137"/>
      <c r="T4" s="137"/>
      <c r="U4" s="137"/>
      <c r="V4" s="138"/>
      <c r="W4" s="108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1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102"/>
      <c r="BD4" s="103"/>
      <c r="BE4" s="103"/>
      <c r="BF4" s="104"/>
      <c r="BG4" s="20"/>
      <c r="BH4" s="144"/>
      <c r="BI4" s="145"/>
    </row>
    <row r="5" spans="1:92" x14ac:dyDescent="0.25">
      <c r="A5" s="102" t="s">
        <v>10</v>
      </c>
      <c r="B5" s="104"/>
      <c r="C5" s="136"/>
      <c r="D5" s="137"/>
      <c r="E5" s="138"/>
      <c r="F5" s="102" t="s">
        <v>11</v>
      </c>
      <c r="G5" s="103"/>
      <c r="H5" s="103"/>
      <c r="I5" s="103"/>
      <c r="J5" s="103"/>
      <c r="K5" s="103"/>
      <c r="L5" s="103"/>
      <c r="M5" s="103"/>
      <c r="N5" s="104"/>
      <c r="O5" s="136">
        <f>Instellingen!B5</f>
        <v>99</v>
      </c>
      <c r="P5" s="137"/>
      <c r="Q5" s="137"/>
      <c r="R5" s="137"/>
      <c r="S5" s="137"/>
      <c r="T5" s="137"/>
      <c r="U5" s="137"/>
      <c r="V5" s="138"/>
      <c r="W5" s="111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3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114" t="s">
        <v>12</v>
      </c>
      <c r="BD5" s="115"/>
      <c r="BE5" s="115"/>
      <c r="BF5" s="116"/>
      <c r="BG5" s="8">
        <v>2</v>
      </c>
      <c r="BH5" s="144"/>
      <c r="BI5" s="145"/>
    </row>
    <row r="6" spans="1:92" ht="12.75" customHeight="1" x14ac:dyDescent="0.25">
      <c r="A6" s="149"/>
      <c r="B6" s="150"/>
      <c r="C6" s="150"/>
      <c r="D6" s="150"/>
      <c r="E6" s="151"/>
      <c r="F6" s="36" t="s">
        <v>13</v>
      </c>
      <c r="G6" s="127" t="str">
        <f>Instellingen!B40</f>
        <v>Laag-Soeren</v>
      </c>
      <c r="H6" s="128"/>
      <c r="I6" s="128"/>
      <c r="J6" s="128"/>
      <c r="K6" s="128"/>
      <c r="L6" s="128"/>
      <c r="M6" s="128"/>
      <c r="N6" s="129"/>
      <c r="O6" s="130" t="str">
        <f>Instellingen!B41</f>
        <v>Laag-Soeren</v>
      </c>
      <c r="P6" s="131"/>
      <c r="Q6" s="131"/>
      <c r="R6" s="131"/>
      <c r="S6" s="131"/>
      <c r="T6" s="131"/>
      <c r="U6" s="131"/>
      <c r="V6" s="132"/>
      <c r="W6" s="127" t="str">
        <f>Instellingen!B42</f>
        <v>Brummen</v>
      </c>
      <c r="X6" s="128"/>
      <c r="Y6" s="128"/>
      <c r="Z6" s="128"/>
      <c r="AA6" s="128"/>
      <c r="AB6" s="128"/>
      <c r="AC6" s="128"/>
      <c r="AD6" s="129"/>
      <c r="AE6" s="130" t="str">
        <f>Instellingen!B43</f>
        <v xml:space="preserve"> </v>
      </c>
      <c r="AF6" s="131"/>
      <c r="AG6" s="131"/>
      <c r="AH6" s="131"/>
      <c r="AI6" s="131"/>
      <c r="AJ6" s="131"/>
      <c r="AK6" s="131"/>
      <c r="AL6" s="132"/>
      <c r="AM6" s="127" t="str">
        <f>Instellingen!B44</f>
        <v xml:space="preserve"> </v>
      </c>
      <c r="AN6" s="128"/>
      <c r="AO6" s="128"/>
      <c r="AP6" s="128"/>
      <c r="AQ6" s="128"/>
      <c r="AR6" s="128"/>
      <c r="AS6" s="128"/>
      <c r="AT6" s="129"/>
      <c r="AU6" s="130" t="str">
        <f>Instellingen!B45</f>
        <v xml:space="preserve"> </v>
      </c>
      <c r="AV6" s="131"/>
      <c r="AW6" s="131"/>
      <c r="AX6" s="131"/>
      <c r="AY6" s="131"/>
      <c r="AZ6" s="131"/>
      <c r="BA6" s="131"/>
      <c r="BB6" s="132"/>
      <c r="BC6" s="117" t="s">
        <v>32</v>
      </c>
      <c r="BD6" s="118"/>
      <c r="BE6" s="104"/>
      <c r="BF6" s="34"/>
      <c r="BG6" s="20"/>
      <c r="BH6" s="144"/>
      <c r="BI6" s="145"/>
    </row>
    <row r="7" spans="1:92" ht="12.75" customHeight="1" x14ac:dyDescent="0.25">
      <c r="A7" s="152"/>
      <c r="B7" s="152"/>
      <c r="C7" s="152"/>
      <c r="D7" s="152"/>
      <c r="E7" s="153"/>
      <c r="F7" s="36" t="s">
        <v>14</v>
      </c>
      <c r="G7" s="119" t="str">
        <f>Instellingen!C40</f>
        <v>5 oktober 2024</v>
      </c>
      <c r="H7" s="120"/>
      <c r="I7" s="120"/>
      <c r="J7" s="120"/>
      <c r="K7" s="120"/>
      <c r="L7" s="120"/>
      <c r="M7" s="120"/>
      <c r="N7" s="121"/>
      <c r="O7" s="154" t="str">
        <f>Instellingen!C41</f>
        <v>2 november 2024</v>
      </c>
      <c r="P7" s="155"/>
      <c r="Q7" s="155"/>
      <c r="R7" s="155"/>
      <c r="S7" s="155"/>
      <c r="T7" s="155"/>
      <c r="U7" s="155"/>
      <c r="V7" s="156"/>
      <c r="W7" s="119" t="str">
        <f>Instellingen!C42</f>
        <v>23 november 2024</v>
      </c>
      <c r="X7" s="120"/>
      <c r="Y7" s="120"/>
      <c r="Z7" s="120"/>
      <c r="AA7" s="120"/>
      <c r="AB7" s="120"/>
      <c r="AC7" s="120"/>
      <c r="AD7" s="121"/>
      <c r="AE7" s="154" t="str">
        <f>Instellingen!C43</f>
        <v xml:space="preserve"> </v>
      </c>
      <c r="AF7" s="155"/>
      <c r="AG7" s="155"/>
      <c r="AH7" s="155"/>
      <c r="AI7" s="155"/>
      <c r="AJ7" s="155"/>
      <c r="AK7" s="155"/>
      <c r="AL7" s="156"/>
      <c r="AM7" s="119" t="str">
        <f>Instellingen!C44</f>
        <v xml:space="preserve"> </v>
      </c>
      <c r="AN7" s="157"/>
      <c r="AO7" s="157"/>
      <c r="AP7" s="157"/>
      <c r="AQ7" s="157"/>
      <c r="AR7" s="157"/>
      <c r="AS7" s="157"/>
      <c r="AT7" s="158"/>
      <c r="AU7" s="154" t="str">
        <f>Instellingen!C45</f>
        <v xml:space="preserve"> </v>
      </c>
      <c r="AV7" s="159"/>
      <c r="AW7" s="159"/>
      <c r="AX7" s="159"/>
      <c r="AY7" s="159"/>
      <c r="AZ7" s="159"/>
      <c r="BA7" s="159"/>
      <c r="BB7" s="160"/>
      <c r="BC7" s="37" t="s">
        <v>34</v>
      </c>
      <c r="BD7" s="10" t="s">
        <v>35</v>
      </c>
      <c r="BE7" s="5" t="s">
        <v>36</v>
      </c>
      <c r="BF7" s="3"/>
      <c r="BG7" s="3"/>
      <c r="BH7" s="146"/>
      <c r="BI7" s="147"/>
    </row>
    <row r="8" spans="1:92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97" t="s">
        <v>71</v>
      </c>
      <c r="F8" s="36" t="s">
        <v>3</v>
      </c>
      <c r="G8" s="7" t="s">
        <v>74</v>
      </c>
      <c r="H8" s="90" t="s">
        <v>99</v>
      </c>
      <c r="I8" s="66" t="s">
        <v>76</v>
      </c>
      <c r="J8" s="86" t="s">
        <v>77</v>
      </c>
      <c r="K8" s="83" t="s">
        <v>100</v>
      </c>
      <c r="L8" s="69" t="s">
        <v>79</v>
      </c>
      <c r="M8" s="2" t="s">
        <v>4</v>
      </c>
      <c r="N8" s="2" t="s">
        <v>15</v>
      </c>
      <c r="O8" s="89" t="s">
        <v>74</v>
      </c>
      <c r="P8" s="83" t="s">
        <v>99</v>
      </c>
      <c r="Q8" s="78" t="s">
        <v>76</v>
      </c>
      <c r="R8" s="71" t="s">
        <v>77</v>
      </c>
      <c r="S8" s="83" t="s">
        <v>100</v>
      </c>
      <c r="T8" s="78" t="s">
        <v>79</v>
      </c>
      <c r="U8" s="2" t="s">
        <v>4</v>
      </c>
      <c r="V8" s="2" t="s">
        <v>15</v>
      </c>
      <c r="W8" s="89" t="s">
        <v>74</v>
      </c>
      <c r="X8" s="83" t="s">
        <v>99</v>
      </c>
      <c r="Y8" s="78" t="s">
        <v>76</v>
      </c>
      <c r="Z8" s="71" t="s">
        <v>77</v>
      </c>
      <c r="AA8" s="83" t="s">
        <v>100</v>
      </c>
      <c r="AB8" s="78" t="s">
        <v>79</v>
      </c>
      <c r="AC8" s="2" t="s">
        <v>4</v>
      </c>
      <c r="AD8" s="2" t="s">
        <v>15</v>
      </c>
      <c r="AE8" s="89" t="s">
        <v>74</v>
      </c>
      <c r="AF8" s="83" t="s">
        <v>99</v>
      </c>
      <c r="AG8" s="78" t="s">
        <v>76</v>
      </c>
      <c r="AH8" s="71" t="s">
        <v>77</v>
      </c>
      <c r="AI8" s="83" t="s">
        <v>100</v>
      </c>
      <c r="AJ8" s="78" t="s">
        <v>79</v>
      </c>
      <c r="AK8" s="2" t="s">
        <v>4</v>
      </c>
      <c r="AL8" s="2" t="s">
        <v>15</v>
      </c>
      <c r="AM8" s="89" t="s">
        <v>74</v>
      </c>
      <c r="AN8" s="83" t="s">
        <v>99</v>
      </c>
      <c r="AO8" s="78" t="s">
        <v>76</v>
      </c>
      <c r="AP8" s="71" t="s">
        <v>77</v>
      </c>
      <c r="AQ8" s="83" t="s">
        <v>100</v>
      </c>
      <c r="AR8" s="78" t="s">
        <v>79</v>
      </c>
      <c r="AS8" s="2" t="s">
        <v>4</v>
      </c>
      <c r="AT8" s="2" t="s">
        <v>15</v>
      </c>
      <c r="AU8" s="89" t="s">
        <v>74</v>
      </c>
      <c r="AV8" s="83" t="s">
        <v>99</v>
      </c>
      <c r="AW8" s="78" t="s">
        <v>76</v>
      </c>
      <c r="AX8" s="71" t="s">
        <v>77</v>
      </c>
      <c r="AY8" s="83" t="s">
        <v>100</v>
      </c>
      <c r="AZ8" s="78" t="s">
        <v>79</v>
      </c>
      <c r="BA8" s="2" t="s">
        <v>4</v>
      </c>
      <c r="BB8" s="2" t="s">
        <v>15</v>
      </c>
      <c r="BC8" s="38" t="s">
        <v>22</v>
      </c>
      <c r="BD8" s="23" t="s">
        <v>22</v>
      </c>
      <c r="BE8" s="64" t="s">
        <v>22</v>
      </c>
      <c r="BF8" s="22" t="s">
        <v>16</v>
      </c>
      <c r="BG8" s="22" t="s">
        <v>17</v>
      </c>
      <c r="BH8" s="7" t="s">
        <v>69</v>
      </c>
      <c r="BI8" s="2" t="s">
        <v>5</v>
      </c>
      <c r="BK8" s="72" t="s">
        <v>87</v>
      </c>
      <c r="BL8" s="72" t="s">
        <v>80</v>
      </c>
      <c r="BM8" s="72" t="s">
        <v>88</v>
      </c>
      <c r="BN8" s="72" t="s">
        <v>81</v>
      </c>
      <c r="BO8" s="72" t="s">
        <v>98</v>
      </c>
      <c r="BP8" s="72" t="s">
        <v>89</v>
      </c>
      <c r="BQ8" s="72" t="s">
        <v>82</v>
      </c>
      <c r="BR8" s="72" t="s">
        <v>90</v>
      </c>
      <c r="BS8" s="72" t="s">
        <v>102</v>
      </c>
      <c r="BT8" s="73" t="s">
        <v>97</v>
      </c>
      <c r="BU8" s="72" t="s">
        <v>91</v>
      </c>
      <c r="BV8" s="72" t="s">
        <v>83</v>
      </c>
      <c r="BW8" s="72" t="s">
        <v>92</v>
      </c>
      <c r="BX8" s="72" t="s">
        <v>84</v>
      </c>
      <c r="BY8" s="73" t="s">
        <v>96</v>
      </c>
      <c r="BZ8" s="72" t="s">
        <v>93</v>
      </c>
      <c r="CA8" s="72" t="s">
        <v>85</v>
      </c>
      <c r="CB8" s="72" t="s">
        <v>94</v>
      </c>
      <c r="CC8" s="73" t="s">
        <v>86</v>
      </c>
      <c r="CD8" s="73" t="s">
        <v>95</v>
      </c>
      <c r="CE8" s="72" t="s">
        <v>107</v>
      </c>
      <c r="CF8" s="72" t="s">
        <v>108</v>
      </c>
      <c r="CG8" s="72" t="s">
        <v>109</v>
      </c>
      <c r="CH8" s="72" t="s">
        <v>110</v>
      </c>
      <c r="CI8" s="73" t="s">
        <v>117</v>
      </c>
      <c r="CJ8" s="72" t="s">
        <v>112</v>
      </c>
      <c r="CK8" s="72" t="s">
        <v>113</v>
      </c>
      <c r="CL8" s="72" t="s">
        <v>114</v>
      </c>
      <c r="CM8" s="73" t="s">
        <v>115</v>
      </c>
      <c r="CN8" s="73" t="s">
        <v>116</v>
      </c>
    </row>
  </sheetData>
  <sheetProtection sheet="1" objects="1" scenarios="1"/>
  <mergeCells count="32">
    <mergeCell ref="O5:V5"/>
    <mergeCell ref="BC5:BF5"/>
    <mergeCell ref="A6:E7"/>
    <mergeCell ref="G6:N6"/>
    <mergeCell ref="O6:V6"/>
    <mergeCell ref="W6:AD6"/>
    <mergeCell ref="AE6:AL6"/>
    <mergeCell ref="AU6:BB6"/>
    <mergeCell ref="BC6:BE6"/>
    <mergeCell ref="G7:N7"/>
    <mergeCell ref="O7:V7"/>
    <mergeCell ref="W7:AD7"/>
    <mergeCell ref="AE7:AL7"/>
    <mergeCell ref="AM7:AT7"/>
    <mergeCell ref="AU7:BB7"/>
    <mergeCell ref="AM6:AT6"/>
    <mergeCell ref="A1:BI1"/>
    <mergeCell ref="A3:B3"/>
    <mergeCell ref="C3:E3"/>
    <mergeCell ref="F3:N3"/>
    <mergeCell ref="O3:V3"/>
    <mergeCell ref="W3:AL5"/>
    <mergeCell ref="BC3:BF3"/>
    <mergeCell ref="BH3:BI7"/>
    <mergeCell ref="A4:B4"/>
    <mergeCell ref="C4:E4"/>
    <mergeCell ref="F4:N4"/>
    <mergeCell ref="O4:V4"/>
    <mergeCell ref="BC4:BF4"/>
    <mergeCell ref="A5:B5"/>
    <mergeCell ref="C5:E5"/>
    <mergeCell ref="F5:N5"/>
  </mergeCells>
  <dataValidations count="8">
    <dataValidation operator="lessThan" allowBlank="1" showInputMessage="1" showErrorMessage="1" sqref="O1:O2 AE1:AE2 AU1:AU2 AU9:AU65536 AE9:AE65536 O9:O65536" xr:uid="{E5ACFA66-51B9-4405-9024-8051F69E2117}"/>
    <dataValidation type="decimal" allowBlank="1" showInputMessage="1" showErrorMessage="1" sqref="L1:L2 I1:I2 T1:T2 Q1:Q2 AG1:AG2 AB1:AB2 Y1:Y2 AJ1:AJ2 AR1:AR2 AO1:AO2 AW1:AW2 AZ1:AZ2 AZ9:AZ65536 AW9:AW65536 AR9:AR65536 AO9:AO65536 AJ9:AJ65536 Q9:Q65536 AG9:AG65536 AB9:AB65536 I9:I65536 T9:T65536 Y9:Y65536 L9:L65536" xr:uid="{74C0DF3C-A265-4519-8C72-EE738F83FF20}">
      <formula1>0</formula1>
      <formula2>10</formula2>
    </dataValidation>
    <dataValidation type="decimal" allowBlank="1" showInputMessage="1" showErrorMessage="1" sqref="H1:H2 K1:K2 P1:P2 S1:S2 X1:X2 AA1:AA2 AI1:AI2 AF1:AF2 AN1:AN2 AQ1:AQ2 AY1:AY2 AV1:AV2 AV9:AV65536 AY9:AY65536 AN9:AN65536 AQ9:AQ65536 AF9:AF65536 K9:K65536 S9:S65536 P9:P65536 X9:X65536 AA9:AA65536 H9:H65536 AI9:AI65536" xr:uid="{149C6472-DA3D-4199-A5AB-865E3D8C7B40}">
      <formula1>0</formula1>
      <formula2>999</formula2>
    </dataValidation>
    <dataValidation type="list" allowBlank="1" showInputMessage="1" showErrorMessage="1" sqref="BH1:BH2 BH9:BH65536" xr:uid="{703AFB1E-B86F-42CB-95AF-EEC570D8E86B}">
      <formula1>"ja,nee"</formula1>
    </dataValidation>
    <dataValidation type="whole" operator="lessThan" allowBlank="1" showInputMessage="1" showErrorMessage="1" sqref="BG6" xr:uid="{44E2E78B-286A-456A-BF85-2F022A32FFAC}">
      <formula1>340</formula1>
    </dataValidation>
    <dataValidation type="whole" operator="lessThan" allowBlank="1" showInputMessage="1" showErrorMessage="1" sqref="BG5" xr:uid="{5934EFA8-357A-4CF1-829E-60980BECEE09}">
      <formula1>9</formula1>
    </dataValidation>
    <dataValidation type="whole" allowBlank="1" showInputMessage="1" showErrorMessage="1" sqref="BG4" xr:uid="{C2FB3903-C938-40DB-BBA5-7E8519B09BD9}">
      <formula1>1</formula1>
      <formula2>2</formula2>
    </dataValidation>
    <dataValidation type="whole" allowBlank="1" showInputMessage="1" showErrorMessage="1" sqref="BG3" xr:uid="{D6659CDB-1C3E-4262-9D2D-01BA674930B5}">
      <formula1>1</formula1>
      <formula2>4</formula2>
    </dataValidation>
  </dataValidations>
  <printOptions headings="1" gridLines="1"/>
  <pageMargins left="0.19685039370078741" right="0" top="0.98425196850393704" bottom="0.98425196850393704" header="0.51181102362204722" footer="0.51181102362204722"/>
  <pageSetup paperSize="9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3057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58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59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19050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0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1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31750</xdr:colOff>
                    <xdr:row>2</xdr:row>
                    <xdr:rowOff>12700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2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3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12700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4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19050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5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6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19050</xdr:colOff>
                    <xdr:row>6</xdr:row>
                    <xdr:rowOff>19050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7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8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1504950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9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12700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70" r:id="rId17" name="Button 14">
              <controlPr defaultSize="0" print="0" autoFill="0" autoPict="0" macro="[0]!Sort_Punten_3">
                <anchor moveWithCells="1" sizeWithCells="1">
                  <from>
                    <xdr:col>38</xdr:col>
                    <xdr:colOff>0</xdr:colOff>
                    <xdr:row>6</xdr:row>
                    <xdr:rowOff>152400</xdr:rowOff>
                  </from>
                  <to>
                    <xdr:col>38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71" r:id="rId18" name="Button 15">
              <controlPr defaultSize="0" print="0" autoFill="0" autoPict="0" macro="[0]!Sort_Pl_Punten_5">
                <anchor moveWithCells="1" sizeWithCells="1">
                  <from>
                    <xdr:col>45</xdr:col>
                    <xdr:colOff>19050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72" r:id="rId19" name="Button 16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73" r:id="rId20" name="Button 17">
              <controlPr defaultSize="0" print="0" autoFill="0" autoPict="0" macro="[0]!Sort_Pl_Punten_4">
                <anchor moveWithCells="1" sizeWithCells="1">
                  <from>
                    <xdr:col>37</xdr:col>
                    <xdr:colOff>19050</xdr:colOff>
                    <xdr:row>7</xdr:row>
                    <xdr:rowOff>12700</xdr:rowOff>
                  </from>
                  <to>
                    <xdr:col>38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74" r:id="rId21" name="Button 18">
              <controlPr defaultSize="0" print="0" autoFill="0" autoPict="0" macro="[0]!Sort_Punten_5">
                <anchor moveWithCells="1" sizeWithCells="1">
                  <from>
                    <xdr:col>38</xdr:col>
                    <xdr:colOff>0</xdr:colOff>
                    <xdr:row>7</xdr:row>
                    <xdr:rowOff>19050</xdr:rowOff>
                  </from>
                  <to>
                    <xdr:col>38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75" r:id="rId22" name="Button 19">
              <controlPr defaultSize="0" print="0" autoFill="0" autoPict="0" macro="[0]!Sort_Punten_6">
                <anchor moveWithCells="1" sizeWithCells="1">
                  <from>
                    <xdr:col>46</xdr:col>
                    <xdr:colOff>0</xdr:colOff>
                    <xdr:row>7</xdr:row>
                    <xdr:rowOff>19050</xdr:rowOff>
                  </from>
                  <to>
                    <xdr:col>46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76" r:id="rId23" name="Button 20">
              <controlPr defaultSize="0" print="0" autoFill="0" autoPict="0" macro="[0]!Sort_Pl_Punten_6">
                <anchor moveWithCells="1" sizeWithCells="1">
                  <from>
                    <xdr:col>46</xdr:col>
                    <xdr:colOff>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Blad21">
    <pageSetUpPr fitToPage="1"/>
  </sheetPr>
  <dimension ref="A1:CN8"/>
  <sheetViews>
    <sheetView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9" sqref="C9"/>
    </sheetView>
  </sheetViews>
  <sheetFormatPr defaultColWidth="9.1796875" defaultRowHeight="12.5" x14ac:dyDescent="0.25"/>
  <cols>
    <col min="1" max="1" width="4.7265625" style="1" customWidth="1"/>
    <col min="2" max="2" width="10.1796875" style="1" customWidth="1"/>
    <col min="3" max="4" width="22.7265625" style="1" customWidth="1"/>
    <col min="5" max="5" width="6.7265625" style="96" hidden="1" customWidth="1"/>
    <col min="6" max="6" width="18.7265625" style="1" customWidth="1"/>
    <col min="7" max="7" width="3.7265625" style="62" customWidth="1"/>
    <col min="8" max="8" width="5.26953125" style="80" customWidth="1"/>
    <col min="9" max="9" width="4.1796875" style="67" hidden="1" customWidth="1"/>
    <col min="10" max="10" width="3.7265625" style="87" customWidth="1"/>
    <col min="11" max="11" width="5.26953125" style="81" customWidth="1"/>
    <col min="12" max="12" width="4.1796875" style="68" hidden="1" customWidth="1"/>
    <col min="13" max="14" width="3" style="62" customWidth="1"/>
    <col min="15" max="15" width="3.7265625" style="63" customWidth="1"/>
    <col min="16" max="16" width="5.26953125" style="82" customWidth="1"/>
    <col min="17" max="17" width="4.1796875" style="70" hidden="1" customWidth="1"/>
    <col min="18" max="18" width="3.7265625" style="63" customWidth="1"/>
    <col min="19" max="19" width="5.26953125" style="82" customWidth="1"/>
    <col min="20" max="20" width="4.1796875" style="70" hidden="1" customWidth="1"/>
    <col min="21" max="22" width="3" style="63" customWidth="1"/>
    <col min="23" max="23" width="3.7265625" style="62" customWidth="1"/>
    <col min="24" max="24" width="5.26953125" style="81" customWidth="1"/>
    <col min="25" max="25" width="4.1796875" style="68" hidden="1" customWidth="1"/>
    <col min="26" max="26" width="3.7265625" style="62" customWidth="1"/>
    <col min="27" max="27" width="5.26953125" style="81" customWidth="1"/>
    <col min="28" max="28" width="4.1796875" style="68" hidden="1" customWidth="1"/>
    <col min="29" max="30" width="3" style="62" customWidth="1"/>
    <col min="31" max="31" width="3.7265625" style="63" hidden="1" customWidth="1"/>
    <col min="32" max="32" width="5.26953125" style="82" hidden="1" customWidth="1"/>
    <col min="33" max="33" width="4.1796875" style="70" hidden="1" customWidth="1"/>
    <col min="34" max="34" width="3.7265625" style="63" hidden="1" customWidth="1"/>
    <col min="35" max="35" width="5.26953125" style="82" hidden="1" customWidth="1"/>
    <col min="36" max="36" width="4.1796875" style="70" hidden="1" customWidth="1"/>
    <col min="37" max="38" width="3" style="63" hidden="1" customWidth="1"/>
    <col min="39" max="39" width="3.7265625" style="62" hidden="1" customWidth="1"/>
    <col min="40" max="40" width="5.26953125" style="81" hidden="1" customWidth="1"/>
    <col min="41" max="41" width="4.1796875" style="68" hidden="1" customWidth="1"/>
    <col min="42" max="42" width="3.7265625" style="62" hidden="1" customWidth="1"/>
    <col min="43" max="43" width="5.26953125" style="81" hidden="1" customWidth="1"/>
    <col min="44" max="44" width="4.1796875" style="68" hidden="1" customWidth="1"/>
    <col min="45" max="46" width="3" style="62" hidden="1" customWidth="1"/>
    <col min="47" max="47" width="3.7265625" style="63" hidden="1" customWidth="1"/>
    <col min="48" max="48" width="5.26953125" style="82" hidden="1" customWidth="1"/>
    <col min="49" max="49" width="4.1796875" style="70" hidden="1" customWidth="1"/>
    <col min="50" max="50" width="3.7265625" style="63" hidden="1" customWidth="1"/>
    <col min="51" max="51" width="5.26953125" style="82" hidden="1" customWidth="1"/>
    <col min="52" max="52" width="4.1796875" style="70" hidden="1" customWidth="1"/>
    <col min="53" max="54" width="3" style="63" hidden="1" customWidth="1"/>
    <col min="55" max="55" width="5.7265625" customWidth="1"/>
    <col min="56" max="56" width="5.54296875" bestFit="1" customWidth="1"/>
    <col min="57" max="57" width="6" customWidth="1"/>
    <col min="58" max="58" width="4" style="1" customWidth="1"/>
    <col min="59" max="59" width="4.81640625" style="1" customWidth="1"/>
    <col min="60" max="60" width="5.453125" style="1" customWidth="1"/>
    <col min="61" max="61" width="17.26953125" style="1" customWidth="1"/>
    <col min="63" max="63" width="4" hidden="1" customWidth="1"/>
    <col min="64" max="64" width="5" hidden="1" customWidth="1"/>
    <col min="65" max="65" width="4" hidden="1" customWidth="1"/>
    <col min="66" max="66" width="6.7265625" hidden="1" customWidth="1"/>
    <col min="67" max="67" width="5.7265625" hidden="1" customWidth="1"/>
    <col min="68" max="68" width="4" hidden="1" customWidth="1"/>
    <col min="69" max="69" width="5" hidden="1" customWidth="1"/>
    <col min="70" max="70" width="4" hidden="1" customWidth="1"/>
    <col min="71" max="71" width="6.7265625" hidden="1" customWidth="1"/>
    <col min="72" max="72" width="5.7265625" hidden="1" customWidth="1"/>
    <col min="73" max="73" width="4" hidden="1" customWidth="1"/>
    <col min="74" max="74" width="5" hidden="1" customWidth="1"/>
    <col min="75" max="75" width="4" hidden="1" customWidth="1"/>
    <col min="76" max="76" width="6.7265625" hidden="1" customWidth="1"/>
    <col min="77" max="77" width="5.7265625" hidden="1" customWidth="1"/>
    <col min="78" max="78" width="4" hidden="1" customWidth="1"/>
    <col min="79" max="79" width="5" hidden="1" customWidth="1"/>
    <col min="80" max="80" width="4" hidden="1" customWidth="1"/>
    <col min="81" max="81" width="6.7265625" hidden="1" customWidth="1"/>
    <col min="82" max="82" width="6.26953125" hidden="1" customWidth="1"/>
    <col min="83" max="83" width="4" hidden="1" customWidth="1"/>
    <col min="84" max="84" width="5" hidden="1" customWidth="1"/>
    <col min="85" max="85" width="4" hidden="1" customWidth="1"/>
    <col min="86" max="86" width="6.7265625" hidden="1" customWidth="1"/>
    <col min="87" max="87" width="5.7265625" hidden="1" customWidth="1"/>
    <col min="88" max="88" width="4" hidden="1" customWidth="1"/>
    <col min="89" max="89" width="5" hidden="1" customWidth="1"/>
    <col min="90" max="90" width="4" hidden="1" customWidth="1"/>
    <col min="91" max="91" width="6.7265625" hidden="1" customWidth="1"/>
    <col min="92" max="92" width="6.26953125" hidden="1" customWidth="1"/>
    <col min="93" max="16384" width="9.1796875" style="1"/>
  </cols>
  <sheetData>
    <row r="1" spans="1:92" x14ac:dyDescent="0.25">
      <c r="A1" s="133" t="s">
        <v>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5"/>
    </row>
    <row r="2" spans="1:92" ht="12.75" hidden="1" customHeight="1" x14ac:dyDescent="0.25">
      <c r="A2" s="9"/>
      <c r="B2" s="9"/>
      <c r="C2" s="9"/>
      <c r="D2" s="9"/>
      <c r="E2" s="99"/>
      <c r="F2" s="9"/>
      <c r="G2" s="84"/>
      <c r="H2" s="79"/>
      <c r="I2" s="65"/>
      <c r="J2" s="85"/>
      <c r="N2" s="62">
        <v>1</v>
      </c>
      <c r="O2" s="88"/>
      <c r="V2" s="63">
        <v>2</v>
      </c>
      <c r="W2" s="84"/>
      <c r="AD2" s="62">
        <v>3</v>
      </c>
      <c r="AE2" s="88"/>
      <c r="AL2" s="63">
        <v>4</v>
      </c>
      <c r="AM2" s="84"/>
      <c r="AT2" s="62">
        <v>5</v>
      </c>
      <c r="AU2" s="88"/>
      <c r="BB2" s="63">
        <v>6</v>
      </c>
      <c r="BC2">
        <f>N2+V2+AD2+AL2+AT2+BB2</f>
        <v>21</v>
      </c>
      <c r="BD2" s="24">
        <f>IF($O$4&gt;0,(LARGE(($N2,$V2,$AD2,$AL2,$AT2,$BB2),1)),"0")</f>
        <v>6</v>
      </c>
      <c r="BE2" s="24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5">
      <c r="A3" s="102" t="s">
        <v>8</v>
      </c>
      <c r="B3" s="104"/>
      <c r="C3" s="136" t="str">
        <f>Instellingen!B3</f>
        <v>Kring Berkel IJssel</v>
      </c>
      <c r="D3" s="137"/>
      <c r="E3" s="138"/>
      <c r="F3" s="102" t="s">
        <v>27</v>
      </c>
      <c r="G3" s="103"/>
      <c r="H3" s="103"/>
      <c r="I3" s="103"/>
      <c r="J3" s="103"/>
      <c r="K3" s="103"/>
      <c r="L3" s="103"/>
      <c r="M3" s="103"/>
      <c r="N3" s="104"/>
      <c r="O3" s="139"/>
      <c r="P3" s="140"/>
      <c r="Q3" s="140"/>
      <c r="R3" s="140"/>
      <c r="S3" s="140"/>
      <c r="T3" s="140"/>
      <c r="U3" s="140"/>
      <c r="V3" s="141"/>
      <c r="W3" s="105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7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102" t="s">
        <v>26</v>
      </c>
      <c r="BD3" s="103"/>
      <c r="BE3" s="103"/>
      <c r="BF3" s="104"/>
      <c r="BG3" s="20">
        <f>Instellingen!B6</f>
        <v>3</v>
      </c>
      <c r="BH3" s="142"/>
      <c r="BI3" s="143"/>
    </row>
    <row r="4" spans="1:92" x14ac:dyDescent="0.25">
      <c r="A4" s="102" t="s">
        <v>9</v>
      </c>
      <c r="B4" s="104"/>
      <c r="C4" s="148" t="s">
        <v>133</v>
      </c>
      <c r="D4" s="137"/>
      <c r="E4" s="138"/>
      <c r="F4" s="102" t="s">
        <v>33</v>
      </c>
      <c r="G4" s="103"/>
      <c r="H4" s="103"/>
      <c r="I4" s="103"/>
      <c r="J4" s="103"/>
      <c r="K4" s="103"/>
      <c r="L4" s="103"/>
      <c r="M4" s="103"/>
      <c r="N4" s="104"/>
      <c r="O4" s="136">
        <f>Instellingen!B7</f>
        <v>1</v>
      </c>
      <c r="P4" s="137"/>
      <c r="Q4" s="137"/>
      <c r="R4" s="137"/>
      <c r="S4" s="137"/>
      <c r="T4" s="137"/>
      <c r="U4" s="137"/>
      <c r="V4" s="138"/>
      <c r="W4" s="108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1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102"/>
      <c r="BD4" s="103"/>
      <c r="BE4" s="103"/>
      <c r="BF4" s="104"/>
      <c r="BG4" s="20"/>
      <c r="BH4" s="144"/>
      <c r="BI4" s="145"/>
    </row>
    <row r="5" spans="1:92" x14ac:dyDescent="0.25">
      <c r="A5" s="102" t="s">
        <v>10</v>
      </c>
      <c r="B5" s="104"/>
      <c r="C5" s="148"/>
      <c r="D5" s="137"/>
      <c r="E5" s="138"/>
      <c r="F5" s="102" t="s">
        <v>11</v>
      </c>
      <c r="G5" s="103"/>
      <c r="H5" s="103"/>
      <c r="I5" s="103"/>
      <c r="J5" s="103"/>
      <c r="K5" s="103"/>
      <c r="L5" s="103"/>
      <c r="M5" s="103"/>
      <c r="N5" s="104"/>
      <c r="O5" s="136">
        <f>Instellingen!B5</f>
        <v>99</v>
      </c>
      <c r="P5" s="137"/>
      <c r="Q5" s="137"/>
      <c r="R5" s="137"/>
      <c r="S5" s="137"/>
      <c r="T5" s="137"/>
      <c r="U5" s="137"/>
      <c r="V5" s="138"/>
      <c r="W5" s="111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3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114" t="s">
        <v>12</v>
      </c>
      <c r="BD5" s="115"/>
      <c r="BE5" s="115"/>
      <c r="BF5" s="116"/>
      <c r="BG5" s="8"/>
      <c r="BH5" s="144"/>
      <c r="BI5" s="145"/>
    </row>
    <row r="6" spans="1:92" ht="12.75" customHeight="1" x14ac:dyDescent="0.25">
      <c r="A6" s="149"/>
      <c r="B6" s="150"/>
      <c r="C6" s="150"/>
      <c r="D6" s="150"/>
      <c r="E6" s="151"/>
      <c r="F6" s="36" t="s">
        <v>13</v>
      </c>
      <c r="G6" s="127" t="str">
        <f>Instellingen!B40</f>
        <v>Laag-Soeren</v>
      </c>
      <c r="H6" s="128"/>
      <c r="I6" s="128"/>
      <c r="J6" s="128"/>
      <c r="K6" s="128"/>
      <c r="L6" s="128"/>
      <c r="M6" s="128"/>
      <c r="N6" s="129"/>
      <c r="O6" s="130" t="str">
        <f>Instellingen!B41</f>
        <v>Laag-Soeren</v>
      </c>
      <c r="P6" s="131"/>
      <c r="Q6" s="131"/>
      <c r="R6" s="131"/>
      <c r="S6" s="131"/>
      <c r="T6" s="131"/>
      <c r="U6" s="131"/>
      <c r="V6" s="132"/>
      <c r="W6" s="127" t="str">
        <f>Instellingen!B42</f>
        <v>Brummen</v>
      </c>
      <c r="X6" s="128"/>
      <c r="Y6" s="128"/>
      <c r="Z6" s="128"/>
      <c r="AA6" s="128"/>
      <c r="AB6" s="128"/>
      <c r="AC6" s="128"/>
      <c r="AD6" s="129"/>
      <c r="AE6" s="130" t="str">
        <f>Instellingen!B43</f>
        <v xml:space="preserve"> </v>
      </c>
      <c r="AF6" s="131"/>
      <c r="AG6" s="131"/>
      <c r="AH6" s="131"/>
      <c r="AI6" s="131"/>
      <c r="AJ6" s="131"/>
      <c r="AK6" s="131"/>
      <c r="AL6" s="132"/>
      <c r="AM6" s="127" t="str">
        <f>Instellingen!B44</f>
        <v xml:space="preserve"> </v>
      </c>
      <c r="AN6" s="128"/>
      <c r="AO6" s="128"/>
      <c r="AP6" s="128"/>
      <c r="AQ6" s="128"/>
      <c r="AR6" s="128"/>
      <c r="AS6" s="128"/>
      <c r="AT6" s="129"/>
      <c r="AU6" s="130" t="str">
        <f>Instellingen!B45</f>
        <v xml:space="preserve"> </v>
      </c>
      <c r="AV6" s="131"/>
      <c r="AW6" s="131"/>
      <c r="AX6" s="131"/>
      <c r="AY6" s="131"/>
      <c r="AZ6" s="131"/>
      <c r="BA6" s="131"/>
      <c r="BB6" s="132"/>
      <c r="BC6" s="117" t="s">
        <v>32</v>
      </c>
      <c r="BD6" s="118"/>
      <c r="BE6" s="104"/>
      <c r="BF6" s="34"/>
      <c r="BG6" s="20"/>
      <c r="BH6" s="144"/>
      <c r="BI6" s="145"/>
    </row>
    <row r="7" spans="1:92" ht="12.75" customHeight="1" x14ac:dyDescent="0.25">
      <c r="A7" s="152"/>
      <c r="B7" s="152"/>
      <c r="C7" s="152"/>
      <c r="D7" s="152"/>
      <c r="E7" s="153"/>
      <c r="F7" s="36" t="s">
        <v>14</v>
      </c>
      <c r="G7" s="119" t="str">
        <f>Instellingen!C40</f>
        <v>5 oktober 2024</v>
      </c>
      <c r="H7" s="120"/>
      <c r="I7" s="120"/>
      <c r="J7" s="120"/>
      <c r="K7" s="120"/>
      <c r="L7" s="120"/>
      <c r="M7" s="120"/>
      <c r="N7" s="121"/>
      <c r="O7" s="154" t="str">
        <f>Instellingen!C41</f>
        <v>2 november 2024</v>
      </c>
      <c r="P7" s="155"/>
      <c r="Q7" s="155"/>
      <c r="R7" s="155"/>
      <c r="S7" s="155"/>
      <c r="T7" s="155"/>
      <c r="U7" s="155"/>
      <c r="V7" s="156"/>
      <c r="W7" s="119" t="str">
        <f>Instellingen!C42</f>
        <v>23 november 2024</v>
      </c>
      <c r="X7" s="120"/>
      <c r="Y7" s="120"/>
      <c r="Z7" s="120"/>
      <c r="AA7" s="120"/>
      <c r="AB7" s="120"/>
      <c r="AC7" s="120"/>
      <c r="AD7" s="121"/>
      <c r="AE7" s="154" t="str">
        <f>Instellingen!C43</f>
        <v xml:space="preserve"> </v>
      </c>
      <c r="AF7" s="155"/>
      <c r="AG7" s="155"/>
      <c r="AH7" s="155"/>
      <c r="AI7" s="155"/>
      <c r="AJ7" s="155"/>
      <c r="AK7" s="155"/>
      <c r="AL7" s="156"/>
      <c r="AM7" s="119" t="str">
        <f>Instellingen!C44</f>
        <v xml:space="preserve"> </v>
      </c>
      <c r="AN7" s="157"/>
      <c r="AO7" s="157"/>
      <c r="AP7" s="157"/>
      <c r="AQ7" s="157"/>
      <c r="AR7" s="157"/>
      <c r="AS7" s="157"/>
      <c r="AT7" s="158"/>
      <c r="AU7" s="154" t="str">
        <f>Instellingen!C45</f>
        <v xml:space="preserve"> </v>
      </c>
      <c r="AV7" s="159"/>
      <c r="AW7" s="159"/>
      <c r="AX7" s="159"/>
      <c r="AY7" s="159"/>
      <c r="AZ7" s="159"/>
      <c r="BA7" s="159"/>
      <c r="BB7" s="160"/>
      <c r="BC7" s="37" t="s">
        <v>34</v>
      </c>
      <c r="BD7" s="10" t="s">
        <v>35</v>
      </c>
      <c r="BE7" s="5" t="s">
        <v>36</v>
      </c>
      <c r="BF7" s="3"/>
      <c r="BG7" s="3"/>
      <c r="BH7" s="146"/>
      <c r="BI7" s="147"/>
    </row>
    <row r="8" spans="1:92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97" t="s">
        <v>71</v>
      </c>
      <c r="F8" s="36" t="s">
        <v>3</v>
      </c>
      <c r="G8" s="7" t="s">
        <v>74</v>
      </c>
      <c r="H8" s="90" t="s">
        <v>99</v>
      </c>
      <c r="I8" s="66" t="s">
        <v>76</v>
      </c>
      <c r="J8" s="86" t="s">
        <v>77</v>
      </c>
      <c r="K8" s="83" t="s">
        <v>100</v>
      </c>
      <c r="L8" s="69" t="s">
        <v>79</v>
      </c>
      <c r="M8" s="2" t="s">
        <v>4</v>
      </c>
      <c r="N8" s="2" t="s">
        <v>15</v>
      </c>
      <c r="O8" s="89" t="s">
        <v>74</v>
      </c>
      <c r="P8" s="83" t="s">
        <v>99</v>
      </c>
      <c r="Q8" s="78" t="s">
        <v>76</v>
      </c>
      <c r="R8" s="71" t="s">
        <v>77</v>
      </c>
      <c r="S8" s="83" t="s">
        <v>100</v>
      </c>
      <c r="T8" s="78" t="s">
        <v>79</v>
      </c>
      <c r="U8" s="2" t="s">
        <v>4</v>
      </c>
      <c r="V8" s="2" t="s">
        <v>15</v>
      </c>
      <c r="W8" s="89" t="s">
        <v>74</v>
      </c>
      <c r="X8" s="83" t="s">
        <v>99</v>
      </c>
      <c r="Y8" s="78" t="s">
        <v>76</v>
      </c>
      <c r="Z8" s="71" t="s">
        <v>77</v>
      </c>
      <c r="AA8" s="83" t="s">
        <v>100</v>
      </c>
      <c r="AB8" s="78" t="s">
        <v>79</v>
      </c>
      <c r="AC8" s="2" t="s">
        <v>4</v>
      </c>
      <c r="AD8" s="2" t="s">
        <v>15</v>
      </c>
      <c r="AE8" s="89" t="s">
        <v>74</v>
      </c>
      <c r="AF8" s="83" t="s">
        <v>99</v>
      </c>
      <c r="AG8" s="78" t="s">
        <v>76</v>
      </c>
      <c r="AH8" s="71" t="s">
        <v>77</v>
      </c>
      <c r="AI8" s="83" t="s">
        <v>100</v>
      </c>
      <c r="AJ8" s="78" t="s">
        <v>79</v>
      </c>
      <c r="AK8" s="2" t="s">
        <v>4</v>
      </c>
      <c r="AL8" s="2" t="s">
        <v>15</v>
      </c>
      <c r="AM8" s="89" t="s">
        <v>74</v>
      </c>
      <c r="AN8" s="83" t="s">
        <v>99</v>
      </c>
      <c r="AO8" s="78" t="s">
        <v>76</v>
      </c>
      <c r="AP8" s="71" t="s">
        <v>77</v>
      </c>
      <c r="AQ8" s="83" t="s">
        <v>100</v>
      </c>
      <c r="AR8" s="78" t="s">
        <v>79</v>
      </c>
      <c r="AS8" s="2" t="s">
        <v>4</v>
      </c>
      <c r="AT8" s="2" t="s">
        <v>15</v>
      </c>
      <c r="AU8" s="89" t="s">
        <v>74</v>
      </c>
      <c r="AV8" s="83" t="s">
        <v>99</v>
      </c>
      <c r="AW8" s="78" t="s">
        <v>76</v>
      </c>
      <c r="AX8" s="71" t="s">
        <v>77</v>
      </c>
      <c r="AY8" s="83" t="s">
        <v>100</v>
      </c>
      <c r="AZ8" s="78" t="s">
        <v>79</v>
      </c>
      <c r="BA8" s="2" t="s">
        <v>4</v>
      </c>
      <c r="BB8" s="2" t="s">
        <v>15</v>
      </c>
      <c r="BC8" s="38" t="s">
        <v>22</v>
      </c>
      <c r="BD8" s="23" t="s">
        <v>22</v>
      </c>
      <c r="BE8" s="64" t="s">
        <v>22</v>
      </c>
      <c r="BF8" s="22" t="s">
        <v>16</v>
      </c>
      <c r="BG8" s="22" t="s">
        <v>17</v>
      </c>
      <c r="BH8" s="7" t="s">
        <v>69</v>
      </c>
      <c r="BI8" s="2" t="s">
        <v>5</v>
      </c>
      <c r="BK8" s="72" t="s">
        <v>87</v>
      </c>
      <c r="BL8" s="72" t="s">
        <v>80</v>
      </c>
      <c r="BM8" s="72" t="s">
        <v>88</v>
      </c>
      <c r="BN8" s="72" t="s">
        <v>81</v>
      </c>
      <c r="BO8" s="72" t="s">
        <v>98</v>
      </c>
      <c r="BP8" s="72" t="s">
        <v>89</v>
      </c>
      <c r="BQ8" s="72" t="s">
        <v>82</v>
      </c>
      <c r="BR8" s="72" t="s">
        <v>90</v>
      </c>
      <c r="BS8" s="72" t="s">
        <v>102</v>
      </c>
      <c r="BT8" s="73" t="s">
        <v>97</v>
      </c>
      <c r="BU8" s="72" t="s">
        <v>91</v>
      </c>
      <c r="BV8" s="72" t="s">
        <v>83</v>
      </c>
      <c r="BW8" s="72" t="s">
        <v>92</v>
      </c>
      <c r="BX8" s="72" t="s">
        <v>84</v>
      </c>
      <c r="BY8" s="73" t="s">
        <v>96</v>
      </c>
      <c r="BZ8" s="72" t="s">
        <v>93</v>
      </c>
      <c r="CA8" s="72" t="s">
        <v>85</v>
      </c>
      <c r="CB8" s="72" t="s">
        <v>94</v>
      </c>
      <c r="CC8" s="73" t="s">
        <v>86</v>
      </c>
      <c r="CD8" s="73" t="s">
        <v>95</v>
      </c>
      <c r="CE8" s="72" t="s">
        <v>107</v>
      </c>
      <c r="CF8" s="72" t="s">
        <v>108</v>
      </c>
      <c r="CG8" s="72" t="s">
        <v>109</v>
      </c>
      <c r="CH8" s="72" t="s">
        <v>110</v>
      </c>
      <c r="CI8" s="73" t="s">
        <v>117</v>
      </c>
      <c r="CJ8" s="72" t="s">
        <v>112</v>
      </c>
      <c r="CK8" s="72" t="s">
        <v>113</v>
      </c>
      <c r="CL8" s="72" t="s">
        <v>114</v>
      </c>
      <c r="CM8" s="73" t="s">
        <v>115</v>
      </c>
      <c r="CN8" s="73" t="s">
        <v>116</v>
      </c>
    </row>
  </sheetData>
  <sheetProtection sheet="1" objects="1" scenarios="1"/>
  <mergeCells count="32">
    <mergeCell ref="A1:BI1"/>
    <mergeCell ref="A3:B3"/>
    <mergeCell ref="C3:E3"/>
    <mergeCell ref="F3:N3"/>
    <mergeCell ref="O3:V3"/>
    <mergeCell ref="W3:AL5"/>
    <mergeCell ref="BC3:BF3"/>
    <mergeCell ref="BH3:BI7"/>
    <mergeCell ref="A4:B4"/>
    <mergeCell ref="C4:E4"/>
    <mergeCell ref="F4:N4"/>
    <mergeCell ref="O4:V4"/>
    <mergeCell ref="BC4:BF4"/>
    <mergeCell ref="A5:B5"/>
    <mergeCell ref="C5:E5"/>
    <mergeCell ref="F5:N5"/>
    <mergeCell ref="O5:V5"/>
    <mergeCell ref="BC5:BF5"/>
    <mergeCell ref="A6:E7"/>
    <mergeCell ref="G6:N6"/>
    <mergeCell ref="O6:V6"/>
    <mergeCell ref="W6:AD6"/>
    <mergeCell ref="AE6:AL6"/>
    <mergeCell ref="AU6:BB6"/>
    <mergeCell ref="BC6:BE6"/>
    <mergeCell ref="G7:N7"/>
    <mergeCell ref="O7:V7"/>
    <mergeCell ref="W7:AD7"/>
    <mergeCell ref="AE7:AL7"/>
    <mergeCell ref="AM7:AT7"/>
    <mergeCell ref="AU7:BB7"/>
    <mergeCell ref="AM6:AT6"/>
  </mergeCells>
  <dataValidations count="8">
    <dataValidation type="whole" allowBlank="1" showInputMessage="1" showErrorMessage="1" sqref="BG3" xr:uid="{00000000-0002-0000-0F00-000000000000}">
      <formula1>1</formula1>
      <formula2>4</formula2>
    </dataValidation>
    <dataValidation type="whole" allowBlank="1" showInputMessage="1" showErrorMessage="1" sqref="BG4" xr:uid="{00000000-0002-0000-0F00-000001000000}">
      <formula1>1</formula1>
      <formula2>2</formula2>
    </dataValidation>
    <dataValidation type="whole" operator="lessThan" allowBlank="1" showInputMessage="1" showErrorMessage="1" sqref="BG5" xr:uid="{00000000-0002-0000-0F00-000002000000}">
      <formula1>9</formula1>
    </dataValidation>
    <dataValidation type="whole" operator="lessThan" allowBlank="1" showInputMessage="1" showErrorMessage="1" sqref="BG6" xr:uid="{00000000-0002-0000-0F00-000003000000}">
      <formula1>340</formula1>
    </dataValidation>
    <dataValidation type="list" allowBlank="1" showInputMessage="1" showErrorMessage="1" sqref="BH1:BH2 BH9:BH65536" xr:uid="{00000000-0002-0000-0F00-000004000000}">
      <formula1>"ja,nee"</formula1>
    </dataValidation>
    <dataValidation type="decimal" allowBlank="1" showInputMessage="1" showErrorMessage="1" sqref="H1:H2 K1:K2 P1:P2 S1:S2 X1:X2 AA1:AA2 AI1:AI2 AF1:AF2 AN1:AN2 AQ1:AQ2 AY1:AY2 AV1:AV2 AV9:AV65536 AY9:AY65536 AN9:AN65536 AQ9:AQ65536 AF9:AF65536 K9:K65536 S9:S65536 P9:P65536 X9:X65536 AA9:AA65536 H9:H65536 AI9:AI65536" xr:uid="{00000000-0002-0000-0F00-000005000000}">
      <formula1>0</formula1>
      <formula2>100</formula2>
    </dataValidation>
    <dataValidation type="decimal" allowBlank="1" showInputMessage="1" showErrorMessage="1" sqref="L1:L2 I1:I2 T1:T2 Q1:Q2 AG1:AG2 AB1:AB2 Y1:Y2 AJ1:AJ2 AR1:AR2 AO1:AO2 AW1:AW2 AZ1:AZ2 AZ9:AZ65536 AW9:AW65536 AR9:AR65536 AO9:AO65536 AJ9:AJ65536 Q9:Q65536 AG9:AG65536 AB9:AB65536 I9:I65536 T9:T65536 Y9:Y65536 L9:L65536" xr:uid="{00000000-0002-0000-0F00-000006000000}">
      <formula1>0</formula1>
      <formula2>10</formula2>
    </dataValidation>
    <dataValidation operator="lessThan" allowBlank="1" showInputMessage="1" showErrorMessage="1" sqref="O1:O2 AE1:AE2 AU1:AU2 AU9:AU65536 AE9:AE65536 O9:O65536" xr:uid="{00000000-0002-0000-0F00-000007000000}"/>
  </dataValidations>
  <printOptions headings="1" gridLines="1"/>
  <pageMargins left="0.19685039370078741" right="0" top="0.98425196850393704" bottom="0.98425196850393704" header="0.51181102362204722" footer="0.51181102362204722"/>
  <pageSetup paperSize="9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7937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38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39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19050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0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1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31750</xdr:colOff>
                    <xdr:row>2</xdr:row>
                    <xdr:rowOff>12700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2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3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12700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4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19050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5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6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19050</xdr:colOff>
                    <xdr:row>6</xdr:row>
                    <xdr:rowOff>19050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7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8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1504950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9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12700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0" r:id="rId17" name="Button 14">
              <controlPr defaultSize="0" print="0" autoFill="0" autoPict="0" macro="[0]!Sort_Punten_3">
                <anchor moveWithCells="1" sizeWithCells="1">
                  <from>
                    <xdr:col>30</xdr:col>
                    <xdr:colOff>0</xdr:colOff>
                    <xdr:row>6</xdr:row>
                    <xdr:rowOff>152400</xdr:rowOff>
                  </from>
                  <to>
                    <xdr:col>30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1" r:id="rId18" name="Button 15">
              <controlPr defaultSize="0" print="0" autoFill="0" autoPict="0" macro="[0]!Sort_Pl_Punten_5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2" r:id="rId19" name="Button 16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3" r:id="rId20" name="Button 17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4" r:id="rId21" name="Button 18">
              <controlPr defaultSize="0" print="0" autoFill="0" autoPict="0" macro="[0]!Sort_Punten_5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5" r:id="rId22" name="Button 19">
              <controlPr defaultSize="0" print="0" autoFill="0" autoPict="0" macro="[0]!Sort_Punten_6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6" r:id="rId23" name="Button 20">
              <controlPr defaultSize="0" print="0" autoFill="0" autoPict="0" macro="[0]!Sort_Pl_Punten_6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Blad7"/>
  <dimension ref="A1:K5"/>
  <sheetViews>
    <sheetView workbookViewId="0">
      <selection activeCell="C4" sqref="C4:E4"/>
    </sheetView>
  </sheetViews>
  <sheetFormatPr defaultRowHeight="12.5" x14ac:dyDescent="0.25"/>
  <cols>
    <col min="1" max="1" width="6.81640625" style="1" bestFit="1" customWidth="1"/>
    <col min="2" max="2" width="10" style="1" customWidth="1"/>
    <col min="3" max="3" width="28.1796875" style="1" customWidth="1"/>
    <col min="4" max="4" width="26.7265625" style="1" customWidth="1"/>
    <col min="5" max="5" width="7.81640625" style="1" bestFit="1" customWidth="1"/>
    <col min="6" max="6" width="4.1796875" style="1" bestFit="1" customWidth="1"/>
    <col min="7" max="7" width="23.26953125" style="1" customWidth="1"/>
    <col min="8" max="8" width="8.7265625" style="1" customWidth="1"/>
    <col min="9" max="9" width="7.81640625" style="16" customWidth="1"/>
    <col min="10" max="10" width="7.54296875" style="1" customWidth="1"/>
    <col min="11" max="11" width="13.453125" style="1" customWidth="1"/>
  </cols>
  <sheetData>
    <row r="1" spans="1:11" x14ac:dyDescent="0.25">
      <c r="A1" s="133" t="s">
        <v>28</v>
      </c>
      <c r="B1" s="134"/>
      <c r="C1" s="134"/>
      <c r="D1" s="134"/>
      <c r="E1" s="134"/>
      <c r="F1" s="134"/>
      <c r="G1" s="135"/>
      <c r="H1" s="102"/>
      <c r="I1" s="104"/>
      <c r="J1" s="17"/>
      <c r="K1" s="17"/>
    </row>
    <row r="2" spans="1:11" hidden="1" x14ac:dyDescent="0.25">
      <c r="A2"/>
      <c r="B2"/>
      <c r="C2"/>
      <c r="D2"/>
      <c r="E2"/>
      <c r="F2"/>
      <c r="I2" s="14"/>
      <c r="J2"/>
      <c r="K2"/>
    </row>
    <row r="3" spans="1:11" ht="25.5" customHeight="1" x14ac:dyDescent="0.25">
      <c r="A3" s="6" t="s">
        <v>8</v>
      </c>
      <c r="B3" s="161" t="s">
        <v>40</v>
      </c>
      <c r="C3" s="162"/>
      <c r="D3" s="18"/>
      <c r="E3" s="163"/>
      <c r="F3" s="163"/>
      <c r="G3" s="11"/>
      <c r="H3" s="164" t="s">
        <v>31</v>
      </c>
      <c r="I3" s="165"/>
      <c r="J3" s="19"/>
      <c r="K3" s="13"/>
    </row>
    <row r="4" spans="1:11" ht="25" x14ac:dyDescent="0.25">
      <c r="A4" s="2" t="s">
        <v>20</v>
      </c>
      <c r="B4" s="2" t="s">
        <v>6</v>
      </c>
      <c r="C4" s="2" t="s">
        <v>0</v>
      </c>
      <c r="D4" s="2" t="s">
        <v>1</v>
      </c>
      <c r="E4" s="2" t="s">
        <v>21</v>
      </c>
      <c r="F4" s="2" t="s">
        <v>23</v>
      </c>
      <c r="G4" s="2" t="s">
        <v>24</v>
      </c>
      <c r="H4" s="12" t="s">
        <v>29</v>
      </c>
      <c r="I4" s="15"/>
      <c r="J4" s="7" t="s">
        <v>30</v>
      </c>
      <c r="K4" s="2" t="s">
        <v>25</v>
      </c>
    </row>
    <row r="5" spans="1:11" ht="13" x14ac:dyDescent="0.3">
      <c r="A5" s="4"/>
      <c r="B5" s="4"/>
      <c r="C5" s="4"/>
      <c r="D5" s="4"/>
      <c r="E5" s="4"/>
      <c r="F5" s="4"/>
    </row>
  </sheetData>
  <sheetProtection sheet="1" objects="1" scenarios="1"/>
  <mergeCells count="5">
    <mergeCell ref="B3:C3"/>
    <mergeCell ref="E3:F3"/>
    <mergeCell ref="H3:I3"/>
    <mergeCell ref="A1:G1"/>
    <mergeCell ref="H1:I1"/>
  </mergeCells>
  <phoneticPr fontId="0" type="noConversion"/>
  <dataValidations count="1">
    <dataValidation type="whole" operator="lessThan" allowBlank="1" showInputMessage="1" showErrorMessage="1" sqref="J3" xr:uid="{00000000-0002-0000-1000-000000000000}">
      <formula1>99</formula1>
    </dataValidation>
  </dataValidations>
  <printOptions gridLines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537" r:id="rId4" name="Button 1">
              <controlPr defaultSize="0" print="0" autoFill="0" autoPict="0" macro="[0]!Kampioenen">
                <anchor moveWithCells="1" sizeWithCells="1">
                  <from>
                    <xdr:col>3</xdr:col>
                    <xdr:colOff>12700</xdr:colOff>
                    <xdr:row>2</xdr:row>
                    <xdr:rowOff>0</xdr:rowOff>
                  </from>
                  <to>
                    <xdr:col>3</xdr:col>
                    <xdr:colOff>1771650</xdr:colOff>
                    <xdr:row>2</xdr:row>
                    <xdr:rowOff>317500</xdr:rowOff>
                  </to>
                </anchor>
              </controlPr>
            </control>
          </mc:Choice>
        </mc:AlternateContent>
      </controls>
    </mc:Choice>
  </mc:AlternateContent>
</worksheet>
</file>

<file path=docMetadata/LabelInfo.xml><?xml version="1.0" encoding="utf-8"?>
<clbl:labelList xmlns:clbl="http://schemas.microsoft.com/office/2020/mipLabelMetadata">
  <clbl:label id="{585bda71-88ce-428b-9832-95eaa3dce989}" enabled="0" method="" siteId="{585bda71-88ce-428b-9832-95eaa3dce98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12</vt:i4>
      </vt:variant>
      <vt:variant>
        <vt:lpstr>Benoemde bereiken</vt:lpstr>
      </vt:variant>
      <vt:variant>
        <vt:i4>3</vt:i4>
      </vt:variant>
    </vt:vector>
  </HeadingPairs>
  <TitlesOfParts>
    <vt:vector size="15" baseType="lpstr">
      <vt:lpstr>Informatie</vt:lpstr>
      <vt:lpstr>100 (P)</vt:lpstr>
      <vt:lpstr>110 (P)</vt:lpstr>
      <vt:lpstr>120 (P)</vt:lpstr>
      <vt:lpstr>130 (P)</vt:lpstr>
      <vt:lpstr>135 (P)</vt:lpstr>
      <vt:lpstr>140 (P)</vt:lpstr>
      <vt:lpstr>130-140 (P)</vt:lpstr>
      <vt:lpstr>Kampioenen</vt:lpstr>
      <vt:lpstr>Diversen</vt:lpstr>
      <vt:lpstr>Instellingen</vt:lpstr>
      <vt:lpstr>Afvaardiging</vt:lpstr>
      <vt:lpstr>Afvaardiging!Afdruktitels</vt:lpstr>
      <vt:lpstr>Diversen!Afdruktitels</vt:lpstr>
      <vt:lpstr>Kampioenen!Afdruktitels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</dc:creator>
  <cp:lastModifiedBy>Laura Born</cp:lastModifiedBy>
  <cp:lastPrinted>2022-02-22T15:55:20Z</cp:lastPrinted>
  <dcterms:created xsi:type="dcterms:W3CDTF">2007-03-07T12:54:43Z</dcterms:created>
  <dcterms:modified xsi:type="dcterms:W3CDTF">2024-11-18T20:12:24Z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