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5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6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7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drawings/drawing8.xml" ContentType="application/vnd.openxmlformats-officedocument.drawing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drawings/drawing9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drawings/drawing10.xml" ContentType="application/vnd.openxmlformats-officedocument.drawing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11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drawings/drawing12.xml" ContentType="application/vnd.openxmlformats-officedocument.drawing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drawings/drawing13.xml" ContentType="application/vnd.openxmlformats-officedocument.drawing+xml"/>
  <Override PartName="/xl/ctrlProps/ctrlProp257.xml" ContentType="application/vnd.ms-excel.controlproperties+xml"/>
  <Override PartName="/xl/drawings/drawing14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drawings/drawing15.xml" ContentType="application/vnd.openxmlformats-officedocument.drawing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drawings/drawing16.xml" ContentType="application/vnd.openxmlformats-officedocument.drawing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drawings/drawing17.xml" ContentType="application/vnd.openxmlformats-officedocument.drawing+xml"/>
  <Override PartName="/xl/ctrlProps/ctrlProp302.xml" ContentType="application/vnd.ms-excel.controlproperties+xml"/>
  <Override PartName="/xl/drawings/drawing18.xml" ContentType="application/vnd.openxmlformats-officedocument.drawing+xml"/>
  <Override PartName="/xl/ctrlProps/ctrlProp30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havi-my.sharepoint.com/personal/laura_born_havi_com/Documents/PPSV Bussloo/Kring Berkel IJssel/Indoor 2024-2025/Uitslagen voor website/"/>
    </mc:Choice>
  </mc:AlternateContent>
  <xr:revisionPtr revIDLastSave="0" documentId="8_{B6C004DC-ABC5-4CE8-8B00-62C2F41EDCF3}" xr6:coauthVersionLast="47" xr6:coauthVersionMax="47" xr10:uidLastSave="{00000000-0000-0000-0000-000000000000}"/>
  <bookViews>
    <workbookView xWindow="-25320" yWindow="855" windowWidth="25440" windowHeight="15270" tabRatio="861" activeTab="11" xr2:uid="{00000000-000D-0000-FFFF-FFFF00000000}"/>
  </bookViews>
  <sheets>
    <sheet name="Informatie" sheetId="131" r:id="rId1"/>
    <sheet name="50(AB)" sheetId="142" r:id="rId2"/>
    <sheet name="60(AB)" sheetId="160" r:id="rId3"/>
    <sheet name="70(AB)" sheetId="137" r:id="rId4"/>
    <sheet name="70(C)" sheetId="153" r:id="rId5"/>
    <sheet name="80(C)" sheetId="155" r:id="rId6"/>
    <sheet name="80(DE)" sheetId="154" r:id="rId7"/>
    <sheet name="90(C)" sheetId="148" r:id="rId8"/>
    <sheet name="90(DE)" sheetId="156" r:id="rId9"/>
    <sheet name="100(DE)" sheetId="157" r:id="rId10"/>
    <sheet name="100(C)" sheetId="149" r:id="rId11"/>
    <sheet name="110(DE)" sheetId="158" r:id="rId12"/>
    <sheet name="120(DE)" sheetId="150" r:id="rId13"/>
    <sheet name="Kampioenen" sheetId="59" r:id="rId14"/>
    <sheet name="130(DE)" sheetId="161" r:id="rId15"/>
    <sheet name="100-130(CDE)" sheetId="159" state="hidden" r:id="rId16"/>
    <sheet name="Diversen" sheetId="103" r:id="rId17"/>
    <sheet name="Instellingen" sheetId="80" r:id="rId18"/>
    <sheet name="Afvaardiging" sheetId="5" r:id="rId19"/>
  </sheets>
  <definedNames>
    <definedName name="_xlnm.Print_Titles" localSheetId="18">Afvaardiging!$3:$4</definedName>
    <definedName name="_xlnm.Print_Titles" localSheetId="16">Diversen!$8:$8</definedName>
    <definedName name="_xlnm.Print_Titles" localSheetId="13">Kampioenen!$4:$4</definedName>
    <definedName name="Dressuur" localSheetId="16">Diversen!#REF!</definedName>
    <definedName name="Dressuur_1" localSheetId="16">Diversen!#REF!</definedName>
    <definedName name="Dressuur_2" localSheetId="16">Diversen!#REF!</definedName>
    <definedName name="Dressuur_3" localSheetId="16">Diversen!#REF!</definedName>
    <definedName name="Springen" localSheetId="16">Diversen!#REF!</definedName>
    <definedName name="Springen_1" localSheetId="16">Diversen!#REF!</definedName>
    <definedName name="Springen_10" localSheetId="16">Diversen!#REF!</definedName>
    <definedName name="Springen_11" localSheetId="16">Diversen!#REF!</definedName>
    <definedName name="Springen_12" localSheetId="16">Diversen!#REF!</definedName>
    <definedName name="Springen_13" localSheetId="16">Diversen!#REF!</definedName>
    <definedName name="Springen_14" localSheetId="16">Diversen!#REF!</definedName>
    <definedName name="Springen_15" localSheetId="16">Diversen!#REF!</definedName>
    <definedName name="Springen_16" localSheetId="16">Diversen!#REF!</definedName>
    <definedName name="Springen_17" localSheetId="16">Diversen!#REF!</definedName>
    <definedName name="Springen_18" localSheetId="16">Diversen!#REF!</definedName>
    <definedName name="Springen_19" localSheetId="16">Diversen!#REF!</definedName>
    <definedName name="Springen_2" localSheetId="16">Diversen!#REF!</definedName>
    <definedName name="Springen_3" localSheetId="16">Diversen!#REF!</definedName>
    <definedName name="Springen_4" localSheetId="16">Diversen!#REF!</definedName>
    <definedName name="Springen_5" localSheetId="16">Diversen!#REF!</definedName>
    <definedName name="Springen_6" localSheetId="16">Diversen!#REF!</definedName>
    <definedName name="Springen_7" localSheetId="16">Diversen!#REF!</definedName>
    <definedName name="Springen_8" localSheetId="16">Diversen!#REF!</definedName>
    <definedName name="Springen_9" localSheetId="16">Diversen!#REF!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9" i="158" l="1"/>
  <c r="BG10" i="153"/>
  <c r="BG9" i="153"/>
  <c r="BG10" i="142"/>
  <c r="CM15" i="156"/>
  <c r="CM16" i="156"/>
  <c r="CM14" i="156"/>
  <c r="CM12" i="156"/>
  <c r="CM11" i="156"/>
  <c r="CM13" i="156"/>
  <c r="CM9" i="156"/>
  <c r="CM10" i="156"/>
  <c r="CL15" i="156"/>
  <c r="CL16" i="156"/>
  <c r="CL14" i="156"/>
  <c r="CL12" i="156"/>
  <c r="CL11" i="156"/>
  <c r="CL13" i="156"/>
  <c r="CL9" i="156"/>
  <c r="CL10" i="156"/>
  <c r="CK15" i="156"/>
  <c r="CK16" i="156"/>
  <c r="CK14" i="156"/>
  <c r="CK12" i="156"/>
  <c r="CK11" i="156"/>
  <c r="CK13" i="156"/>
  <c r="CK9" i="156"/>
  <c r="CK10" i="156"/>
  <c r="CJ15" i="156"/>
  <c r="CJ16" i="156"/>
  <c r="CJ14" i="156"/>
  <c r="CJ12" i="156"/>
  <c r="CJ11" i="156"/>
  <c r="CJ13" i="156"/>
  <c r="CJ9" i="156"/>
  <c r="CJ10" i="156"/>
  <c r="CH15" i="156"/>
  <c r="CH16" i="156"/>
  <c r="CH14" i="156"/>
  <c r="CH12" i="156"/>
  <c r="CH11" i="156"/>
  <c r="CH13" i="156"/>
  <c r="CH9" i="156"/>
  <c r="CH10" i="156"/>
  <c r="CG15" i="156"/>
  <c r="CG16" i="156"/>
  <c r="CG14" i="156"/>
  <c r="CG12" i="156"/>
  <c r="CG11" i="156"/>
  <c r="CG13" i="156"/>
  <c r="CG9" i="156"/>
  <c r="CG10" i="156"/>
  <c r="CF15" i="156"/>
  <c r="CF16" i="156"/>
  <c r="CF14" i="156"/>
  <c r="CF12" i="156"/>
  <c r="CF11" i="156"/>
  <c r="CF13" i="156"/>
  <c r="CF9" i="156"/>
  <c r="CF10" i="156"/>
  <c r="CE15" i="156"/>
  <c r="CE16" i="156"/>
  <c r="CE14" i="156"/>
  <c r="CE12" i="156"/>
  <c r="CE11" i="156"/>
  <c r="CE13" i="156"/>
  <c r="CE9" i="156"/>
  <c r="CE10" i="156"/>
  <c r="CC15" i="156"/>
  <c r="CC16" i="156"/>
  <c r="CC14" i="156"/>
  <c r="CC12" i="156"/>
  <c r="CC11" i="156"/>
  <c r="CC13" i="156"/>
  <c r="CC9" i="156"/>
  <c r="CC10" i="156"/>
  <c r="CB15" i="156"/>
  <c r="CB16" i="156"/>
  <c r="CB14" i="156"/>
  <c r="CB12" i="156"/>
  <c r="CB11" i="156"/>
  <c r="CB13" i="156"/>
  <c r="CB9" i="156"/>
  <c r="CB10" i="156"/>
  <c r="CA15" i="156"/>
  <c r="CA16" i="156"/>
  <c r="CA14" i="156"/>
  <c r="CA12" i="156"/>
  <c r="CA11" i="156"/>
  <c r="CA13" i="156"/>
  <c r="CA9" i="156"/>
  <c r="CA10" i="156"/>
  <c r="BZ15" i="156"/>
  <c r="CD15" i="156" s="1"/>
  <c r="BZ16" i="156"/>
  <c r="BZ14" i="156"/>
  <c r="BZ12" i="156"/>
  <c r="BZ11" i="156"/>
  <c r="BZ13" i="156"/>
  <c r="BZ9" i="156"/>
  <c r="BZ10" i="156"/>
  <c r="BX15" i="156"/>
  <c r="BX16" i="156"/>
  <c r="BX14" i="156"/>
  <c r="BX12" i="156"/>
  <c r="BX11" i="156"/>
  <c r="BX13" i="156"/>
  <c r="BX9" i="156"/>
  <c r="BX10" i="156"/>
  <c r="BW15" i="156"/>
  <c r="BW16" i="156"/>
  <c r="BW14" i="156"/>
  <c r="BW12" i="156"/>
  <c r="BW11" i="156"/>
  <c r="BW13" i="156"/>
  <c r="BW9" i="156"/>
  <c r="BW10" i="156"/>
  <c r="BV15" i="156"/>
  <c r="BV16" i="156"/>
  <c r="BV14" i="156"/>
  <c r="BV12" i="156"/>
  <c r="BV11" i="156"/>
  <c r="BV13" i="156"/>
  <c r="BV9" i="156"/>
  <c r="BV10" i="156"/>
  <c r="BU15" i="156"/>
  <c r="BU16" i="156"/>
  <c r="BU14" i="156"/>
  <c r="BU12" i="156"/>
  <c r="BU11" i="156"/>
  <c r="BU13" i="156"/>
  <c r="BU9" i="156"/>
  <c r="BU10" i="156"/>
  <c r="BS15" i="156"/>
  <c r="BS16" i="156"/>
  <c r="BS14" i="156"/>
  <c r="BS12" i="156"/>
  <c r="BS11" i="156"/>
  <c r="BS13" i="156"/>
  <c r="BS9" i="156"/>
  <c r="BS10" i="156"/>
  <c r="BR15" i="156"/>
  <c r="BR16" i="156"/>
  <c r="BR14" i="156"/>
  <c r="BR12" i="156"/>
  <c r="BR11" i="156"/>
  <c r="BR13" i="156"/>
  <c r="BR9" i="156"/>
  <c r="BR10" i="156"/>
  <c r="BQ15" i="156"/>
  <c r="BQ16" i="156"/>
  <c r="BQ14" i="156"/>
  <c r="BQ12" i="156"/>
  <c r="BQ11" i="156"/>
  <c r="BQ13" i="156"/>
  <c r="BQ9" i="156"/>
  <c r="BQ10" i="156"/>
  <c r="BP15" i="156"/>
  <c r="BP16" i="156"/>
  <c r="BP14" i="156"/>
  <c r="BT14" i="156" s="1"/>
  <c r="BP12" i="156"/>
  <c r="BP11" i="156"/>
  <c r="BP13" i="156"/>
  <c r="BP9" i="156"/>
  <c r="BP10" i="156"/>
  <c r="BN15" i="156"/>
  <c r="BN16" i="156"/>
  <c r="BN14" i="156"/>
  <c r="BN12" i="156"/>
  <c r="BN11" i="156"/>
  <c r="BN13" i="156"/>
  <c r="BN9" i="156"/>
  <c r="BN10" i="156"/>
  <c r="BM15" i="156"/>
  <c r="BM16" i="156"/>
  <c r="BM14" i="156"/>
  <c r="BM12" i="156"/>
  <c r="BM11" i="156"/>
  <c r="BM13" i="156"/>
  <c r="BM9" i="156"/>
  <c r="BM10" i="156"/>
  <c r="BL15" i="156"/>
  <c r="BL16" i="156"/>
  <c r="BL14" i="156"/>
  <c r="BL12" i="156"/>
  <c r="BL11" i="156"/>
  <c r="BL13" i="156"/>
  <c r="BL9" i="156"/>
  <c r="BL10" i="156"/>
  <c r="BK15" i="156"/>
  <c r="BO15" i="156" s="1"/>
  <c r="BK16" i="156"/>
  <c r="BK14" i="156"/>
  <c r="BK12" i="156"/>
  <c r="BK11" i="156"/>
  <c r="BK13" i="156"/>
  <c r="BK9" i="156"/>
  <c r="BK10" i="156"/>
  <c r="BC15" i="156"/>
  <c r="BC16" i="156"/>
  <c r="BC14" i="156"/>
  <c r="BC12" i="156"/>
  <c r="BC11" i="156"/>
  <c r="BC13" i="156"/>
  <c r="BC9" i="156"/>
  <c r="BC10" i="156"/>
  <c r="BD12" i="157"/>
  <c r="BD10" i="157"/>
  <c r="BD11" i="157"/>
  <c r="BD9" i="157"/>
  <c r="CM12" i="157"/>
  <c r="CM10" i="157"/>
  <c r="CM11" i="157"/>
  <c r="CM9" i="157"/>
  <c r="CL12" i="157"/>
  <c r="CL10" i="157"/>
  <c r="CL11" i="157"/>
  <c r="CL9" i="157"/>
  <c r="CK12" i="157"/>
  <c r="CK10" i="157"/>
  <c r="CK11" i="157"/>
  <c r="CK9" i="157"/>
  <c r="CJ12" i="157"/>
  <c r="CJ10" i="157"/>
  <c r="CJ11" i="157"/>
  <c r="CJ9" i="157"/>
  <c r="CH12" i="157"/>
  <c r="CH10" i="157"/>
  <c r="CH11" i="157"/>
  <c r="CH9" i="157"/>
  <c r="CG12" i="157"/>
  <c r="CG10" i="157"/>
  <c r="CG11" i="157"/>
  <c r="CG9" i="157"/>
  <c r="CF12" i="157"/>
  <c r="CF10" i="157"/>
  <c r="CF11" i="157"/>
  <c r="CF9" i="157"/>
  <c r="CE12" i="157"/>
  <c r="CE10" i="157"/>
  <c r="CE11" i="157"/>
  <c r="CE9" i="157"/>
  <c r="CC12" i="157"/>
  <c r="CC10" i="157"/>
  <c r="CC11" i="157"/>
  <c r="CC9" i="157"/>
  <c r="CB12" i="157"/>
  <c r="CB10" i="157"/>
  <c r="CB11" i="157"/>
  <c r="CB9" i="157"/>
  <c r="CA12" i="157"/>
  <c r="CA10" i="157"/>
  <c r="CA11" i="157"/>
  <c r="CA9" i="157"/>
  <c r="BZ12" i="157"/>
  <c r="BZ10" i="157"/>
  <c r="BZ11" i="157"/>
  <c r="BZ9" i="157"/>
  <c r="BX12" i="157"/>
  <c r="BX10" i="157"/>
  <c r="BX11" i="157"/>
  <c r="BX9" i="157"/>
  <c r="BW12" i="157"/>
  <c r="BW10" i="157"/>
  <c r="BW11" i="157"/>
  <c r="BW9" i="157"/>
  <c r="BV12" i="157"/>
  <c r="BV10" i="157"/>
  <c r="BV11" i="157"/>
  <c r="BV9" i="157"/>
  <c r="BU12" i="157"/>
  <c r="BU10" i="157"/>
  <c r="BU11" i="157"/>
  <c r="BU9" i="157"/>
  <c r="BS12" i="157"/>
  <c r="BS10" i="157"/>
  <c r="BS11" i="157"/>
  <c r="BS9" i="157"/>
  <c r="BR12" i="157"/>
  <c r="BR10" i="157"/>
  <c r="BR11" i="157"/>
  <c r="BR9" i="157"/>
  <c r="BQ12" i="157"/>
  <c r="BQ10" i="157"/>
  <c r="BQ11" i="157"/>
  <c r="BQ9" i="157"/>
  <c r="BP12" i="157"/>
  <c r="BP10" i="157"/>
  <c r="BP11" i="157"/>
  <c r="BP9" i="157"/>
  <c r="BN12" i="157"/>
  <c r="BN10" i="157"/>
  <c r="BN11" i="157"/>
  <c r="BN9" i="157"/>
  <c r="BM12" i="157"/>
  <c r="BM10" i="157"/>
  <c r="BM11" i="157"/>
  <c r="BM9" i="157"/>
  <c r="BL12" i="157"/>
  <c r="BL10" i="157"/>
  <c r="BL11" i="157"/>
  <c r="BL9" i="157"/>
  <c r="BK12" i="157"/>
  <c r="BK10" i="157"/>
  <c r="BK11" i="157"/>
  <c r="BK9" i="157"/>
  <c r="BC12" i="157"/>
  <c r="BC10" i="157"/>
  <c r="BC11" i="157"/>
  <c r="BC9" i="157"/>
  <c r="CN9" i="155"/>
  <c r="CM9" i="155"/>
  <c r="CL9" i="155"/>
  <c r="CK9" i="155"/>
  <c r="CJ9" i="155"/>
  <c r="CI9" i="155"/>
  <c r="CH9" i="155"/>
  <c r="CG9" i="155"/>
  <c r="CF9" i="155"/>
  <c r="CE9" i="155"/>
  <c r="CD9" i="155"/>
  <c r="CC9" i="155"/>
  <c r="CB9" i="155"/>
  <c r="CA9" i="155"/>
  <c r="BZ9" i="155"/>
  <c r="BY9" i="155"/>
  <c r="BX9" i="155"/>
  <c r="BW9" i="155"/>
  <c r="BV9" i="155"/>
  <c r="BU9" i="155"/>
  <c r="BT9" i="155"/>
  <c r="BS9" i="155"/>
  <c r="BR9" i="155"/>
  <c r="BQ9" i="155"/>
  <c r="BP9" i="155"/>
  <c r="BO9" i="155"/>
  <c r="BN9" i="155"/>
  <c r="BM9" i="155"/>
  <c r="BL9" i="155"/>
  <c r="BK9" i="155"/>
  <c r="BC9" i="155"/>
  <c r="BE9" i="155" s="1"/>
  <c r="CN9" i="137"/>
  <c r="CM9" i="137"/>
  <c r="CL9" i="137"/>
  <c r="CK9" i="137"/>
  <c r="CJ9" i="137"/>
  <c r="CI9" i="137"/>
  <c r="CH9" i="137"/>
  <c r="CG9" i="137"/>
  <c r="CF9" i="137"/>
  <c r="CE9" i="137"/>
  <c r="CD9" i="137"/>
  <c r="CC9" i="137"/>
  <c r="CB9" i="137"/>
  <c r="CA9" i="137"/>
  <c r="BZ9" i="137"/>
  <c r="BY9" i="137"/>
  <c r="BX9" i="137"/>
  <c r="BW9" i="137"/>
  <c r="BV9" i="137"/>
  <c r="BU9" i="137"/>
  <c r="BT9" i="137"/>
  <c r="BS9" i="137"/>
  <c r="BR9" i="137"/>
  <c r="BQ9" i="137"/>
  <c r="BP9" i="137"/>
  <c r="BO9" i="137"/>
  <c r="BN9" i="137"/>
  <c r="BM9" i="137"/>
  <c r="BL9" i="137"/>
  <c r="BK9" i="137"/>
  <c r="BC9" i="137"/>
  <c r="BE9" i="137" s="1"/>
  <c r="BE24" i="154"/>
  <c r="BG24" i="154" s="1"/>
  <c r="BE17" i="154"/>
  <c r="BG17" i="154" s="1"/>
  <c r="BE16" i="154"/>
  <c r="BG16" i="154" s="1"/>
  <c r="BE20" i="154"/>
  <c r="BG20" i="154" s="1"/>
  <c r="BE15" i="154"/>
  <c r="BG15" i="154" s="1"/>
  <c r="BE18" i="154"/>
  <c r="BG18" i="154" s="1"/>
  <c r="BE23" i="154"/>
  <c r="BG23" i="154" s="1"/>
  <c r="BE12" i="154"/>
  <c r="BG12" i="154" s="1"/>
  <c r="BE14" i="154"/>
  <c r="BG14" i="154" s="1"/>
  <c r="BE21" i="154"/>
  <c r="BG21" i="154" s="1"/>
  <c r="BE10" i="154"/>
  <c r="BG10" i="154" s="1"/>
  <c r="BE13" i="154"/>
  <c r="BG13" i="154" s="1"/>
  <c r="BE9" i="154"/>
  <c r="BG9" i="154" s="1"/>
  <c r="BE19" i="154"/>
  <c r="BG19" i="154" s="1"/>
  <c r="BE11" i="154"/>
  <c r="BG11" i="154" s="1"/>
  <c r="BE22" i="154"/>
  <c r="BG22" i="154" s="1"/>
  <c r="CN24" i="154"/>
  <c r="CN17" i="154"/>
  <c r="CN16" i="154"/>
  <c r="CN20" i="154"/>
  <c r="CN15" i="154"/>
  <c r="CN18" i="154"/>
  <c r="CN23" i="154"/>
  <c r="CN12" i="154"/>
  <c r="CN14" i="154"/>
  <c r="CN21" i="154"/>
  <c r="CN10" i="154"/>
  <c r="CN13" i="154"/>
  <c r="CN9" i="154"/>
  <c r="CN19" i="154"/>
  <c r="CN11" i="154"/>
  <c r="CN22" i="154"/>
  <c r="CM24" i="154"/>
  <c r="CM17" i="154"/>
  <c r="CM16" i="154"/>
  <c r="CM20" i="154"/>
  <c r="CM15" i="154"/>
  <c r="CM18" i="154"/>
  <c r="CM23" i="154"/>
  <c r="CM12" i="154"/>
  <c r="CM14" i="154"/>
  <c r="CM21" i="154"/>
  <c r="CM10" i="154"/>
  <c r="CM13" i="154"/>
  <c r="CM9" i="154"/>
  <c r="CM19" i="154"/>
  <c r="CM11" i="154"/>
  <c r="CM22" i="154"/>
  <c r="CL24" i="154"/>
  <c r="CL17" i="154"/>
  <c r="CL16" i="154"/>
  <c r="CL20" i="154"/>
  <c r="CL15" i="154"/>
  <c r="CL18" i="154"/>
  <c r="CL23" i="154"/>
  <c r="CL12" i="154"/>
  <c r="CL14" i="154"/>
  <c r="CL21" i="154"/>
  <c r="CL10" i="154"/>
  <c r="CL13" i="154"/>
  <c r="CL9" i="154"/>
  <c r="CL19" i="154"/>
  <c r="CL11" i="154"/>
  <c r="CL22" i="154"/>
  <c r="CJ24" i="154"/>
  <c r="CJ17" i="154"/>
  <c r="CJ16" i="154"/>
  <c r="CJ20" i="154"/>
  <c r="CJ15" i="154"/>
  <c r="CJ18" i="154"/>
  <c r="CJ23" i="154"/>
  <c r="CJ12" i="154"/>
  <c r="CJ14" i="154"/>
  <c r="CJ21" i="154"/>
  <c r="CJ10" i="154"/>
  <c r="CJ13" i="154"/>
  <c r="CJ9" i="154"/>
  <c r="CJ19" i="154"/>
  <c r="CJ11" i="154"/>
  <c r="CJ22" i="154"/>
  <c r="CI24" i="154"/>
  <c r="CI17" i="154"/>
  <c r="CI16" i="154"/>
  <c r="CI20" i="154"/>
  <c r="CI15" i="154"/>
  <c r="CI18" i="154"/>
  <c r="CI23" i="154"/>
  <c r="CI12" i="154"/>
  <c r="CI14" i="154"/>
  <c r="CI21" i="154"/>
  <c r="CI10" i="154"/>
  <c r="CI13" i="154"/>
  <c r="CI9" i="154"/>
  <c r="CI19" i="154"/>
  <c r="CI11" i="154"/>
  <c r="CI22" i="154"/>
  <c r="CH24" i="154"/>
  <c r="CH17" i="154"/>
  <c r="CH16" i="154"/>
  <c r="CH20" i="154"/>
  <c r="CH15" i="154"/>
  <c r="CH18" i="154"/>
  <c r="CH23" i="154"/>
  <c r="CH12" i="154"/>
  <c r="CH14" i="154"/>
  <c r="CH21" i="154"/>
  <c r="CH10" i="154"/>
  <c r="CH13" i="154"/>
  <c r="CH9" i="154"/>
  <c r="CH19" i="154"/>
  <c r="CH11" i="154"/>
  <c r="CH22" i="154"/>
  <c r="CG24" i="154"/>
  <c r="CG17" i="154"/>
  <c r="CG16" i="154"/>
  <c r="CG20" i="154"/>
  <c r="CG15" i="154"/>
  <c r="CG18" i="154"/>
  <c r="CG23" i="154"/>
  <c r="CG12" i="154"/>
  <c r="CG14" i="154"/>
  <c r="CG21" i="154"/>
  <c r="CG10" i="154"/>
  <c r="CG13" i="154"/>
  <c r="CG9" i="154"/>
  <c r="CG19" i="154"/>
  <c r="CG11" i="154"/>
  <c r="CG22" i="154"/>
  <c r="CE24" i="154"/>
  <c r="CE17" i="154"/>
  <c r="CE16" i="154"/>
  <c r="CE20" i="154"/>
  <c r="CE15" i="154"/>
  <c r="CE18" i="154"/>
  <c r="CE23" i="154"/>
  <c r="CE12" i="154"/>
  <c r="CE14" i="154"/>
  <c r="CE21" i="154"/>
  <c r="CE10" i="154"/>
  <c r="CE13" i="154"/>
  <c r="CE9" i="154"/>
  <c r="CE19" i="154"/>
  <c r="CE11" i="154"/>
  <c r="CE22" i="154"/>
  <c r="CD24" i="154"/>
  <c r="CD17" i="154"/>
  <c r="CD16" i="154"/>
  <c r="CD20" i="154"/>
  <c r="CD15" i="154"/>
  <c r="CD18" i="154"/>
  <c r="CD23" i="154"/>
  <c r="CD12" i="154"/>
  <c r="CD14" i="154"/>
  <c r="CD21" i="154"/>
  <c r="CD10" i="154"/>
  <c r="CD13" i="154"/>
  <c r="CD9" i="154"/>
  <c r="CD19" i="154"/>
  <c r="CD11" i="154"/>
  <c r="CD22" i="154"/>
  <c r="CC24" i="154"/>
  <c r="CC17" i="154"/>
  <c r="CC16" i="154"/>
  <c r="CC20" i="154"/>
  <c r="CC15" i="154"/>
  <c r="CC18" i="154"/>
  <c r="CC23" i="154"/>
  <c r="CC12" i="154"/>
  <c r="CC14" i="154"/>
  <c r="CC21" i="154"/>
  <c r="CC10" i="154"/>
  <c r="CC13" i="154"/>
  <c r="CC9" i="154"/>
  <c r="CC19" i="154"/>
  <c r="CC11" i="154"/>
  <c r="CC22" i="154"/>
  <c r="CB24" i="154"/>
  <c r="CB17" i="154"/>
  <c r="CB16" i="154"/>
  <c r="CB20" i="154"/>
  <c r="CF20" i="154" s="1"/>
  <c r="CB15" i="154"/>
  <c r="CB18" i="154"/>
  <c r="CB23" i="154"/>
  <c r="CB12" i="154"/>
  <c r="CB14" i="154"/>
  <c r="CB21" i="154"/>
  <c r="CB10" i="154"/>
  <c r="CB13" i="154"/>
  <c r="CB9" i="154"/>
  <c r="CB19" i="154"/>
  <c r="CB11" i="154"/>
  <c r="CB22" i="154"/>
  <c r="CF22" i="154" s="1"/>
  <c r="BZ24" i="154"/>
  <c r="BZ17" i="154"/>
  <c r="BZ16" i="154"/>
  <c r="BZ20" i="154"/>
  <c r="BZ15" i="154"/>
  <c r="BZ18" i="154"/>
  <c r="BZ23" i="154"/>
  <c r="BZ12" i="154"/>
  <c r="BZ14" i="154"/>
  <c r="BZ21" i="154"/>
  <c r="BZ10" i="154"/>
  <c r="BZ13" i="154"/>
  <c r="BZ9" i="154"/>
  <c r="BZ19" i="154"/>
  <c r="BZ11" i="154"/>
  <c r="BZ22" i="154"/>
  <c r="BY24" i="154"/>
  <c r="BY17" i="154"/>
  <c r="BY16" i="154"/>
  <c r="BY20" i="154"/>
  <c r="BY15" i="154"/>
  <c r="BY18" i="154"/>
  <c r="BY23" i="154"/>
  <c r="BY12" i="154"/>
  <c r="BY14" i="154"/>
  <c r="BY21" i="154"/>
  <c r="BY10" i="154"/>
  <c r="BY13" i="154"/>
  <c r="BY9" i="154"/>
  <c r="BY19" i="154"/>
  <c r="BY11" i="154"/>
  <c r="BY22" i="154"/>
  <c r="BX24" i="154"/>
  <c r="BX17" i="154"/>
  <c r="BX16" i="154"/>
  <c r="BX20" i="154"/>
  <c r="BX15" i="154"/>
  <c r="BX18" i="154"/>
  <c r="BX23" i="154"/>
  <c r="BX12" i="154"/>
  <c r="BX14" i="154"/>
  <c r="BX21" i="154"/>
  <c r="BX10" i="154"/>
  <c r="BX13" i="154"/>
  <c r="BX9" i="154"/>
  <c r="BX19" i="154"/>
  <c r="BX11" i="154"/>
  <c r="BX22" i="154"/>
  <c r="BW24" i="154"/>
  <c r="BW17" i="154"/>
  <c r="BW16" i="154"/>
  <c r="BW20" i="154"/>
  <c r="BW15" i="154"/>
  <c r="BW18" i="154"/>
  <c r="BW23" i="154"/>
  <c r="BW12" i="154"/>
  <c r="BW14" i="154"/>
  <c r="BW21" i="154"/>
  <c r="BW10" i="154"/>
  <c r="BW13" i="154"/>
  <c r="BW9" i="154"/>
  <c r="BW19" i="154"/>
  <c r="BW11" i="154"/>
  <c r="BW22" i="154"/>
  <c r="BU24" i="154"/>
  <c r="BU17" i="154"/>
  <c r="BU16" i="154"/>
  <c r="BU20" i="154"/>
  <c r="BU15" i="154"/>
  <c r="BU18" i="154"/>
  <c r="BU23" i="154"/>
  <c r="BU12" i="154"/>
  <c r="BU14" i="154"/>
  <c r="BU21" i="154"/>
  <c r="BU10" i="154"/>
  <c r="BU13" i="154"/>
  <c r="BU9" i="154"/>
  <c r="BU19" i="154"/>
  <c r="BU11" i="154"/>
  <c r="BU22" i="154"/>
  <c r="BT24" i="154"/>
  <c r="BT17" i="154"/>
  <c r="BT16" i="154"/>
  <c r="BT20" i="154"/>
  <c r="BT15" i="154"/>
  <c r="BT18" i="154"/>
  <c r="BT23" i="154"/>
  <c r="BT12" i="154"/>
  <c r="BT14" i="154"/>
  <c r="BT21" i="154"/>
  <c r="BT10" i="154"/>
  <c r="BT13" i="154"/>
  <c r="BT9" i="154"/>
  <c r="BT19" i="154"/>
  <c r="BT11" i="154"/>
  <c r="BT22" i="154"/>
  <c r="BS24" i="154"/>
  <c r="BS17" i="154"/>
  <c r="BS16" i="154"/>
  <c r="BS20" i="154"/>
  <c r="BS15" i="154"/>
  <c r="BS18" i="154"/>
  <c r="BS23" i="154"/>
  <c r="BS12" i="154"/>
  <c r="BS14" i="154"/>
  <c r="BS21" i="154"/>
  <c r="BS10" i="154"/>
  <c r="BS13" i="154"/>
  <c r="BS9" i="154"/>
  <c r="BS19" i="154"/>
  <c r="BS11" i="154"/>
  <c r="BS22" i="154"/>
  <c r="BR24" i="154"/>
  <c r="BR17" i="154"/>
  <c r="BR16" i="154"/>
  <c r="BR20" i="154"/>
  <c r="BR15" i="154"/>
  <c r="BR18" i="154"/>
  <c r="BR23" i="154"/>
  <c r="BR12" i="154"/>
  <c r="BR14" i="154"/>
  <c r="BR21" i="154"/>
  <c r="BR10" i="154"/>
  <c r="BR13" i="154"/>
  <c r="BR9" i="154"/>
  <c r="BR19" i="154"/>
  <c r="BR11" i="154"/>
  <c r="BR22" i="154"/>
  <c r="BP24" i="154"/>
  <c r="BP17" i="154"/>
  <c r="BP16" i="154"/>
  <c r="BP20" i="154"/>
  <c r="BP15" i="154"/>
  <c r="BP18" i="154"/>
  <c r="BP23" i="154"/>
  <c r="BP12" i="154"/>
  <c r="BP14" i="154"/>
  <c r="BP21" i="154"/>
  <c r="BP10" i="154"/>
  <c r="BP13" i="154"/>
  <c r="BP9" i="154"/>
  <c r="BP19" i="154"/>
  <c r="BP11" i="154"/>
  <c r="BP22" i="154"/>
  <c r="BO24" i="154"/>
  <c r="BO17" i="154"/>
  <c r="BO16" i="154"/>
  <c r="BO20" i="154"/>
  <c r="BO15" i="154"/>
  <c r="BO18" i="154"/>
  <c r="BO23" i="154"/>
  <c r="BO12" i="154"/>
  <c r="BO14" i="154"/>
  <c r="BO21" i="154"/>
  <c r="BO10" i="154"/>
  <c r="BO13" i="154"/>
  <c r="BO9" i="154"/>
  <c r="BO19" i="154"/>
  <c r="BO11" i="154"/>
  <c r="BO22" i="154"/>
  <c r="BN24" i="154"/>
  <c r="BN17" i="154"/>
  <c r="BN16" i="154"/>
  <c r="BN20" i="154"/>
  <c r="BN15" i="154"/>
  <c r="BN18" i="154"/>
  <c r="BN23" i="154"/>
  <c r="BN12" i="154"/>
  <c r="BN14" i="154"/>
  <c r="BN21" i="154"/>
  <c r="BN10" i="154"/>
  <c r="BN13" i="154"/>
  <c r="BN9" i="154"/>
  <c r="BN19" i="154"/>
  <c r="BN11" i="154"/>
  <c r="BN22" i="154"/>
  <c r="BM24" i="154"/>
  <c r="BM17" i="154"/>
  <c r="BM16" i="154"/>
  <c r="BM20" i="154"/>
  <c r="BQ20" i="154" s="1"/>
  <c r="BM15" i="154"/>
  <c r="BM18" i="154"/>
  <c r="BM23" i="154"/>
  <c r="BM12" i="154"/>
  <c r="BM14" i="154"/>
  <c r="BM21" i="154"/>
  <c r="BM10" i="154"/>
  <c r="BM13" i="154"/>
  <c r="BM9" i="154"/>
  <c r="BM19" i="154"/>
  <c r="BM11" i="154"/>
  <c r="BM22" i="154"/>
  <c r="BQ22" i="154" s="1"/>
  <c r="AE12" i="154"/>
  <c r="AE21" i="154"/>
  <c r="AE20" i="154"/>
  <c r="AE14" i="154"/>
  <c r="AE16" i="154"/>
  <c r="AE15" i="154"/>
  <c r="AE23" i="154"/>
  <c r="AE11" i="154"/>
  <c r="AE10" i="154"/>
  <c r="BE10" i="142"/>
  <c r="BE9" i="142"/>
  <c r="CN10" i="142"/>
  <c r="CN9" i="142"/>
  <c r="CM10" i="142"/>
  <c r="CM9" i="142"/>
  <c r="CL10" i="142"/>
  <c r="CL9" i="142"/>
  <c r="CJ10" i="142"/>
  <c r="CJ9" i="142"/>
  <c r="CI10" i="142"/>
  <c r="CI9" i="142"/>
  <c r="CH10" i="142"/>
  <c r="CH9" i="142"/>
  <c r="CG10" i="142"/>
  <c r="CG9" i="142"/>
  <c r="CE10" i="142"/>
  <c r="CE9" i="142"/>
  <c r="CD10" i="142"/>
  <c r="CD9" i="142"/>
  <c r="CC10" i="142"/>
  <c r="CC9" i="142"/>
  <c r="CB10" i="142"/>
  <c r="CB9" i="142"/>
  <c r="BZ10" i="142"/>
  <c r="BZ9" i="142"/>
  <c r="BY10" i="142"/>
  <c r="BY9" i="142"/>
  <c r="BX10" i="142"/>
  <c r="BX9" i="142"/>
  <c r="BW10" i="142"/>
  <c r="BW9" i="142"/>
  <c r="BU10" i="142"/>
  <c r="BU9" i="142"/>
  <c r="BT10" i="142"/>
  <c r="BT9" i="142"/>
  <c r="BS10" i="142"/>
  <c r="BS9" i="142"/>
  <c r="BR10" i="142"/>
  <c r="BR9" i="142"/>
  <c r="BP10" i="142"/>
  <c r="BP9" i="142"/>
  <c r="BO10" i="142"/>
  <c r="BO9" i="142"/>
  <c r="BN10" i="142"/>
  <c r="BN9" i="142"/>
  <c r="BM10" i="142"/>
  <c r="BM9" i="142"/>
  <c r="V9" i="160"/>
  <c r="V10" i="154"/>
  <c r="V11" i="154"/>
  <c r="V13" i="154"/>
  <c r="V19" i="154"/>
  <c r="V17" i="154"/>
  <c r="V20" i="154"/>
  <c r="V15" i="154"/>
  <c r="V18" i="154"/>
  <c r="V9" i="154"/>
  <c r="CO9" i="153"/>
  <c r="CO10" i="153"/>
  <c r="CN9" i="153"/>
  <c r="CN10" i="153"/>
  <c r="CM9" i="153"/>
  <c r="CM10" i="153"/>
  <c r="CL9" i="153"/>
  <c r="CL10" i="153"/>
  <c r="CK9" i="153"/>
  <c r="CK10" i="153"/>
  <c r="CJ9" i="153"/>
  <c r="CJ10" i="153"/>
  <c r="CI9" i="153"/>
  <c r="CI10" i="153"/>
  <c r="CH9" i="153"/>
  <c r="CH10" i="153"/>
  <c r="CG9" i="153"/>
  <c r="CG10" i="153"/>
  <c r="CF10" i="153"/>
  <c r="CE9" i="153"/>
  <c r="CE10" i="153"/>
  <c r="CD9" i="153"/>
  <c r="CD10" i="153"/>
  <c r="CC9" i="153"/>
  <c r="CC10" i="153"/>
  <c r="CB9" i="153"/>
  <c r="CB10" i="153"/>
  <c r="BZ9" i="153"/>
  <c r="BZ10" i="153"/>
  <c r="BY9" i="153"/>
  <c r="BY10" i="153"/>
  <c r="BX9" i="153"/>
  <c r="BX10" i="153"/>
  <c r="BW9" i="153"/>
  <c r="BW10" i="153"/>
  <c r="BU9" i="153"/>
  <c r="BU10" i="153"/>
  <c r="BT9" i="153"/>
  <c r="BT10" i="153"/>
  <c r="BS9" i="153"/>
  <c r="BS10" i="153"/>
  <c r="BR9" i="153"/>
  <c r="BR10" i="153"/>
  <c r="BP9" i="153"/>
  <c r="BP10" i="153"/>
  <c r="BO9" i="153"/>
  <c r="BO10" i="153"/>
  <c r="BN9" i="153"/>
  <c r="BN10" i="153"/>
  <c r="BM9" i="153"/>
  <c r="BM10" i="153"/>
  <c r="BE10" i="153"/>
  <c r="BE9" i="153"/>
  <c r="CN9" i="158"/>
  <c r="CM9" i="158"/>
  <c r="CL9" i="158"/>
  <c r="CK9" i="158"/>
  <c r="CJ9" i="158"/>
  <c r="CI9" i="158"/>
  <c r="CH9" i="158"/>
  <c r="CG9" i="158"/>
  <c r="CF9" i="158"/>
  <c r="CE9" i="158"/>
  <c r="CD9" i="158"/>
  <c r="CC9" i="158"/>
  <c r="CB9" i="158"/>
  <c r="CA9" i="158"/>
  <c r="BZ9" i="158"/>
  <c r="BY9" i="158"/>
  <c r="BX9" i="158"/>
  <c r="BW9" i="158"/>
  <c r="BV9" i="158"/>
  <c r="BU9" i="158"/>
  <c r="BT9" i="158"/>
  <c r="BS9" i="158"/>
  <c r="BR9" i="158"/>
  <c r="BQ9" i="158"/>
  <c r="BP9" i="158"/>
  <c r="BO9" i="158"/>
  <c r="BN9" i="158"/>
  <c r="BM9" i="158"/>
  <c r="BL9" i="158"/>
  <c r="BK9" i="158"/>
  <c r="BC9" i="158"/>
  <c r="CO14" i="154"/>
  <c r="CO20" i="154"/>
  <c r="CO17" i="154"/>
  <c r="CO19" i="154"/>
  <c r="CO21" i="154"/>
  <c r="CO13" i="154"/>
  <c r="CO16" i="154"/>
  <c r="CO12" i="154"/>
  <c r="CO11" i="154"/>
  <c r="CO10" i="154"/>
  <c r="CO9" i="154"/>
  <c r="CO9" i="142"/>
  <c r="BT15" i="156" l="1"/>
  <c r="CI15" i="156"/>
  <c r="BO14" i="156"/>
  <c r="CD14" i="156"/>
  <c r="BY14" i="156"/>
  <c r="CN16" i="156"/>
  <c r="BY15" i="156"/>
  <c r="CN15" i="156"/>
  <c r="BO12" i="156"/>
  <c r="BT12" i="156"/>
  <c r="BY12" i="156"/>
  <c r="CD12" i="156"/>
  <c r="CI12" i="156"/>
  <c r="CN12" i="156"/>
  <c r="CI14" i="156"/>
  <c r="BO11" i="156"/>
  <c r="BT11" i="156"/>
  <c r="BY11" i="156"/>
  <c r="CD11" i="156"/>
  <c r="CN11" i="156"/>
  <c r="CN13" i="156"/>
  <c r="CI11" i="156"/>
  <c r="BO10" i="156"/>
  <c r="BT10" i="156"/>
  <c r="BY10" i="156"/>
  <c r="CD10" i="156"/>
  <c r="CI10" i="156"/>
  <c r="BO9" i="156"/>
  <c r="BT9" i="156"/>
  <c r="BY9" i="156"/>
  <c r="CD9" i="156"/>
  <c r="CI9" i="156"/>
  <c r="CN10" i="156"/>
  <c r="BO13" i="156"/>
  <c r="BT13" i="156"/>
  <c r="BY13" i="156"/>
  <c r="CD13" i="156"/>
  <c r="CI13" i="156"/>
  <c r="CN9" i="156"/>
  <c r="BO16" i="156"/>
  <c r="BT16" i="156"/>
  <c r="BY16" i="156"/>
  <c r="CD16" i="156"/>
  <c r="CI16" i="156"/>
  <c r="CN14" i="156"/>
  <c r="BE12" i="157"/>
  <c r="BE9" i="157"/>
  <c r="BO10" i="157"/>
  <c r="BT11" i="157"/>
  <c r="CI11" i="157"/>
  <c r="BY9" i="157"/>
  <c r="BO9" i="157"/>
  <c r="CD9" i="157"/>
  <c r="BO12" i="157"/>
  <c r="BT10" i="157"/>
  <c r="CI10" i="157"/>
  <c r="BY11" i="157"/>
  <c r="BY10" i="157"/>
  <c r="BY12" i="157"/>
  <c r="CD12" i="157"/>
  <c r="BO11" i="157"/>
  <c r="CN9" i="157"/>
  <c r="BT12" i="157"/>
  <c r="CD11" i="157"/>
  <c r="CN11" i="157"/>
  <c r="BT9" i="157"/>
  <c r="CD10" i="157"/>
  <c r="CN10" i="157"/>
  <c r="CN12" i="157"/>
  <c r="CI12" i="157"/>
  <c r="CI9" i="157"/>
  <c r="BE11" i="157"/>
  <c r="BE10" i="157"/>
  <c r="CK13" i="154"/>
  <c r="BQ11" i="154"/>
  <c r="BQ16" i="154"/>
  <c r="BV23" i="154"/>
  <c r="BV11" i="154"/>
  <c r="BV16" i="154"/>
  <c r="CF11" i="154"/>
  <c r="CF16" i="154"/>
  <c r="BQ19" i="154"/>
  <c r="BQ17" i="154"/>
  <c r="BV18" i="154"/>
  <c r="CF19" i="154"/>
  <c r="CF17" i="154"/>
  <c r="BQ9" i="154"/>
  <c r="BQ24" i="154"/>
  <c r="CA14" i="154"/>
  <c r="CF9" i="154"/>
  <c r="CF24" i="154"/>
  <c r="BQ13" i="154"/>
  <c r="CA12" i="154"/>
  <c r="CK22" i="154"/>
  <c r="CK20" i="154"/>
  <c r="CA11" i="154"/>
  <c r="CA16" i="154"/>
  <c r="CK10" i="154"/>
  <c r="BV21" i="154"/>
  <c r="CA19" i="154"/>
  <c r="CA17" i="154"/>
  <c r="CK21" i="154"/>
  <c r="BV10" i="154"/>
  <c r="CF15" i="154"/>
  <c r="CK14" i="154"/>
  <c r="BQ23" i="154"/>
  <c r="CA23" i="154"/>
  <c r="CF23" i="154"/>
  <c r="BQ18" i="154"/>
  <c r="CA18" i="154"/>
  <c r="CF21" i="154"/>
  <c r="CF18" i="154"/>
  <c r="BQ14" i="154"/>
  <c r="BQ15" i="154"/>
  <c r="BV9" i="154"/>
  <c r="BV24" i="154"/>
  <c r="CF14" i="154"/>
  <c r="CK9" i="154"/>
  <c r="CK24" i="154"/>
  <c r="BQ12" i="154"/>
  <c r="BV13" i="154"/>
  <c r="CA10" i="154"/>
  <c r="CA15" i="154"/>
  <c r="BQ21" i="154"/>
  <c r="CA20" i="154"/>
  <c r="CF10" i="154"/>
  <c r="BV19" i="154"/>
  <c r="BV17" i="154"/>
  <c r="CA21" i="154"/>
  <c r="CK12" i="154"/>
  <c r="BV15" i="154"/>
  <c r="CA9" i="154"/>
  <c r="CA24" i="154"/>
  <c r="CF12" i="154"/>
  <c r="CK23" i="154"/>
  <c r="CK11" i="154"/>
  <c r="CK16" i="154"/>
  <c r="BV14" i="154"/>
  <c r="CF13" i="154"/>
  <c r="BV22" i="154"/>
  <c r="BV20" i="154"/>
  <c r="CA13" i="154"/>
  <c r="CK18" i="154"/>
  <c r="CK19" i="154"/>
  <c r="CK17" i="154"/>
  <c r="CA22" i="154"/>
  <c r="CK15" i="154"/>
  <c r="BQ10" i="154"/>
  <c r="BV12" i="154"/>
  <c r="CA10" i="153"/>
  <c r="CK9" i="142"/>
  <c r="CF9" i="142"/>
  <c r="CA10" i="142"/>
  <c r="BV9" i="142"/>
  <c r="BV10" i="142"/>
  <c r="CK10" i="142"/>
  <c r="CA9" i="142"/>
  <c r="BQ9" i="142"/>
  <c r="CF10" i="142"/>
  <c r="BQ10" i="142"/>
  <c r="CP9" i="142"/>
  <c r="CP10" i="154"/>
  <c r="CP11" i="154"/>
  <c r="CP17" i="154"/>
  <c r="CA9" i="153"/>
  <c r="BQ10" i="153"/>
  <c r="BQ9" i="153"/>
  <c r="CF9" i="153"/>
  <c r="BV9" i="153"/>
  <c r="BV10" i="153"/>
  <c r="CP9" i="153"/>
  <c r="CP10" i="153"/>
  <c r="CP21" i="154"/>
  <c r="CP19" i="154"/>
  <c r="CP14" i="154"/>
  <c r="CP9" i="154"/>
  <c r="CP20" i="154"/>
  <c r="CP12" i="154"/>
  <c r="CP13" i="154"/>
  <c r="CP16" i="154"/>
  <c r="CO9" i="160"/>
  <c r="CN9" i="160"/>
  <c r="CM9" i="160"/>
  <c r="CL9" i="160"/>
  <c r="CJ9" i="160"/>
  <c r="CI9" i="160"/>
  <c r="CH9" i="160"/>
  <c r="CG9" i="160"/>
  <c r="CK9" i="160" s="1"/>
  <c r="CE9" i="160"/>
  <c r="CD9" i="160"/>
  <c r="CC9" i="160"/>
  <c r="CB9" i="160"/>
  <c r="CF9" i="160" s="1"/>
  <c r="BZ9" i="160"/>
  <c r="BY9" i="160"/>
  <c r="BX9" i="160"/>
  <c r="BW9" i="160"/>
  <c r="BU9" i="160"/>
  <c r="BT9" i="160"/>
  <c r="BS9" i="160"/>
  <c r="BR9" i="160"/>
  <c r="BP9" i="160"/>
  <c r="BO9" i="160"/>
  <c r="BN9" i="160"/>
  <c r="BM9" i="160"/>
  <c r="BE9" i="160"/>
  <c r="BG9" i="160" s="1"/>
  <c r="CA9" i="160" l="1"/>
  <c r="BV9" i="160"/>
  <c r="CP9" i="160"/>
  <c r="BQ9" i="160"/>
  <c r="AU7" i="161" l="1"/>
  <c r="AM7" i="161"/>
  <c r="AE7" i="161"/>
  <c r="W7" i="161"/>
  <c r="O7" i="161"/>
  <c r="G7" i="161"/>
  <c r="AU6" i="161"/>
  <c r="AM6" i="161"/>
  <c r="AE6" i="161"/>
  <c r="W6" i="161"/>
  <c r="O6" i="161"/>
  <c r="G6" i="161"/>
  <c r="O5" i="161"/>
  <c r="O4" i="161"/>
  <c r="BG3" i="161"/>
  <c r="C3" i="161"/>
  <c r="CM2" i="161"/>
  <c r="CL2" i="161"/>
  <c r="CK2" i="161"/>
  <c r="CJ2" i="161"/>
  <c r="CN2" i="161" s="1"/>
  <c r="CH2" i="161"/>
  <c r="CG2" i="161"/>
  <c r="CF2" i="161"/>
  <c r="CE2" i="161"/>
  <c r="CI2" i="161" s="1"/>
  <c r="CC2" i="161"/>
  <c r="CB2" i="161"/>
  <c r="CA2" i="161"/>
  <c r="BZ2" i="161"/>
  <c r="CD2" i="161" s="1"/>
  <c r="BX2" i="161"/>
  <c r="BW2" i="161"/>
  <c r="BY2" i="161" s="1"/>
  <c r="BV2" i="161"/>
  <c r="BU2" i="161"/>
  <c r="BS2" i="161"/>
  <c r="BR2" i="161"/>
  <c r="BQ2" i="161"/>
  <c r="BP2" i="161"/>
  <c r="BN2" i="161"/>
  <c r="BM2" i="161"/>
  <c r="BL2" i="161"/>
  <c r="BK2" i="161"/>
  <c r="BO2" i="161" s="1"/>
  <c r="BF2" i="161"/>
  <c r="BD2" i="161"/>
  <c r="BC2" i="161"/>
  <c r="AW7" i="160"/>
  <c r="AO7" i="160"/>
  <c r="AG7" i="160"/>
  <c r="X7" i="160"/>
  <c r="O7" i="160"/>
  <c r="G7" i="160"/>
  <c r="AW6" i="160"/>
  <c r="AO6" i="160"/>
  <c r="AG6" i="160"/>
  <c r="X6" i="160"/>
  <c r="O6" i="160"/>
  <c r="G6" i="160"/>
  <c r="O5" i="160"/>
  <c r="O4" i="160"/>
  <c r="BH2" i="160" s="1"/>
  <c r="BI3" i="160"/>
  <c r="C3" i="160"/>
  <c r="CO2" i="160"/>
  <c r="CN2" i="160"/>
  <c r="CM2" i="160"/>
  <c r="CL2" i="160"/>
  <c r="CJ2" i="160"/>
  <c r="CI2" i="160"/>
  <c r="CH2" i="160"/>
  <c r="CG2" i="160"/>
  <c r="CE2" i="160"/>
  <c r="CD2" i="160"/>
  <c r="CC2" i="160"/>
  <c r="CB2" i="160"/>
  <c r="BZ2" i="160"/>
  <c r="BY2" i="160"/>
  <c r="BX2" i="160"/>
  <c r="BW2" i="160"/>
  <c r="BU2" i="160"/>
  <c r="BT2" i="160"/>
  <c r="BS2" i="160"/>
  <c r="BR2" i="160"/>
  <c r="BP2" i="160"/>
  <c r="BO2" i="160"/>
  <c r="BN2" i="160"/>
  <c r="BM2" i="160"/>
  <c r="BE2" i="160"/>
  <c r="J4" i="5"/>
  <c r="I4" i="5"/>
  <c r="CK2" i="160" l="1"/>
  <c r="BE2" i="161"/>
  <c r="BT2" i="161"/>
  <c r="BF2" i="160"/>
  <c r="BG2" i="160" s="1"/>
  <c r="BQ2" i="160"/>
  <c r="BV2" i="160"/>
  <c r="CP2" i="160"/>
  <c r="CA2" i="160"/>
  <c r="CF2" i="160"/>
  <c r="AU7" i="159"/>
  <c r="AM7" i="159"/>
  <c r="AE7" i="159"/>
  <c r="W7" i="159"/>
  <c r="O7" i="159"/>
  <c r="G7" i="159"/>
  <c r="AU6" i="159"/>
  <c r="AM6" i="159"/>
  <c r="AE6" i="159"/>
  <c r="W6" i="159"/>
  <c r="O6" i="159"/>
  <c r="G6" i="159"/>
  <c r="O5" i="159"/>
  <c r="O4" i="159"/>
  <c r="BF2" i="159" s="1"/>
  <c r="BG3" i="159"/>
  <c r="C3" i="159"/>
  <c r="CM2" i="159"/>
  <c r="CL2" i="159"/>
  <c r="CK2" i="159"/>
  <c r="CJ2" i="159"/>
  <c r="CN2" i="159" s="1"/>
  <c r="CH2" i="159"/>
  <c r="CG2" i="159"/>
  <c r="CF2" i="159"/>
  <c r="CE2" i="159"/>
  <c r="CI2" i="159" s="1"/>
  <c r="CC2" i="159"/>
  <c r="CB2" i="159"/>
  <c r="CA2" i="159"/>
  <c r="BZ2" i="159"/>
  <c r="CD2" i="159" s="1"/>
  <c r="BX2" i="159"/>
  <c r="BW2" i="159"/>
  <c r="BV2" i="159"/>
  <c r="BU2" i="159"/>
  <c r="BY2" i="159" s="1"/>
  <c r="BS2" i="159"/>
  <c r="BR2" i="159"/>
  <c r="BQ2" i="159"/>
  <c r="BP2" i="159"/>
  <c r="BT2" i="159" s="1"/>
  <c r="BN2" i="159"/>
  <c r="BM2" i="159"/>
  <c r="BL2" i="159"/>
  <c r="BK2" i="159"/>
  <c r="BO2" i="159" s="1"/>
  <c r="BC2" i="159"/>
  <c r="AU7" i="158"/>
  <c r="AM7" i="158"/>
  <c r="AE7" i="158"/>
  <c r="W7" i="158"/>
  <c r="O7" i="158"/>
  <c r="G7" i="158"/>
  <c r="AU6" i="158"/>
  <c r="AM6" i="158"/>
  <c r="AE6" i="158"/>
  <c r="W6" i="158"/>
  <c r="O6" i="158"/>
  <c r="G6" i="158"/>
  <c r="O5" i="158"/>
  <c r="O4" i="158"/>
  <c r="BD2" i="158" s="1"/>
  <c r="BF2" i="158"/>
  <c r="BG3" i="158"/>
  <c r="C3" i="158"/>
  <c r="CM2" i="158"/>
  <c r="CL2" i="158"/>
  <c r="CK2" i="158"/>
  <c r="CJ2" i="158"/>
  <c r="CH2" i="158"/>
  <c r="CG2" i="158"/>
  <c r="CF2" i="158"/>
  <c r="CE2" i="158"/>
  <c r="CC2" i="158"/>
  <c r="CB2" i="158"/>
  <c r="CA2" i="158"/>
  <c r="BZ2" i="158"/>
  <c r="BX2" i="158"/>
  <c r="BW2" i="158"/>
  <c r="BV2" i="158"/>
  <c r="BU2" i="158"/>
  <c r="BS2" i="158"/>
  <c r="BR2" i="158"/>
  <c r="BQ2" i="158"/>
  <c r="BP2" i="158"/>
  <c r="BN2" i="158"/>
  <c r="BM2" i="158"/>
  <c r="BL2" i="158"/>
  <c r="BK2" i="158"/>
  <c r="BC2" i="158"/>
  <c r="AU7" i="157"/>
  <c r="AM7" i="157"/>
  <c r="AE7" i="157"/>
  <c r="W7" i="157"/>
  <c r="O7" i="157"/>
  <c r="G7" i="157"/>
  <c r="AU6" i="157"/>
  <c r="AM6" i="157"/>
  <c r="AE6" i="157"/>
  <c r="W6" i="157"/>
  <c r="O6" i="157"/>
  <c r="G6" i="157"/>
  <c r="O5" i="157"/>
  <c r="O4" i="157"/>
  <c r="BD2" i="157" s="1"/>
  <c r="BG3" i="157"/>
  <c r="C3" i="157"/>
  <c r="CM2" i="157"/>
  <c r="CL2" i="157"/>
  <c r="CK2" i="157"/>
  <c r="CJ2" i="157"/>
  <c r="CH2" i="157"/>
  <c r="CG2" i="157"/>
  <c r="CF2" i="157"/>
  <c r="CE2" i="157"/>
  <c r="CC2" i="157"/>
  <c r="CB2" i="157"/>
  <c r="CA2" i="157"/>
  <c r="BZ2" i="157"/>
  <c r="BX2" i="157"/>
  <c r="BW2" i="157"/>
  <c r="BV2" i="157"/>
  <c r="BU2" i="157"/>
  <c r="BS2" i="157"/>
  <c r="BR2" i="157"/>
  <c r="BQ2" i="157"/>
  <c r="BP2" i="157"/>
  <c r="BN2" i="157"/>
  <c r="BM2" i="157"/>
  <c r="BL2" i="157"/>
  <c r="BK2" i="157"/>
  <c r="BC2" i="157"/>
  <c r="AU7" i="156"/>
  <c r="AM7" i="156"/>
  <c r="AE7" i="156"/>
  <c r="W7" i="156"/>
  <c r="O7" i="156"/>
  <c r="G7" i="156"/>
  <c r="AU6" i="156"/>
  <c r="AM6" i="156"/>
  <c r="AE6" i="156"/>
  <c r="W6" i="156"/>
  <c r="O6" i="156"/>
  <c r="G6" i="156"/>
  <c r="O5" i="156"/>
  <c r="O4" i="156"/>
  <c r="BG3" i="156"/>
  <c r="C3" i="156"/>
  <c r="CM2" i="156"/>
  <c r="CL2" i="156"/>
  <c r="CK2" i="156"/>
  <c r="CJ2" i="156"/>
  <c r="CH2" i="156"/>
  <c r="CG2" i="156"/>
  <c r="CF2" i="156"/>
  <c r="CE2" i="156"/>
  <c r="CC2" i="156"/>
  <c r="CB2" i="156"/>
  <c r="CA2" i="156"/>
  <c r="BZ2" i="156"/>
  <c r="BX2" i="156"/>
  <c r="BW2" i="156"/>
  <c r="BV2" i="156"/>
  <c r="BU2" i="156"/>
  <c r="BS2" i="156"/>
  <c r="BR2" i="156"/>
  <c r="BQ2" i="156"/>
  <c r="BP2" i="156"/>
  <c r="BN2" i="156"/>
  <c r="BM2" i="156"/>
  <c r="BL2" i="156"/>
  <c r="BK2" i="156"/>
  <c r="BC2" i="156"/>
  <c r="AU7" i="155"/>
  <c r="AM7" i="155"/>
  <c r="AE7" i="155"/>
  <c r="W7" i="155"/>
  <c r="O7" i="155"/>
  <c r="G7" i="155"/>
  <c r="AU6" i="155"/>
  <c r="AM6" i="155"/>
  <c r="AE6" i="155"/>
  <c r="W6" i="155"/>
  <c r="O6" i="155"/>
  <c r="G6" i="155"/>
  <c r="O5" i="155"/>
  <c r="O4" i="155"/>
  <c r="BF2" i="155" s="1"/>
  <c r="BG3" i="155"/>
  <c r="C3" i="155"/>
  <c r="CM2" i="155"/>
  <c r="CL2" i="155"/>
  <c r="CK2" i="155"/>
  <c r="CJ2" i="155"/>
  <c r="CH2" i="155"/>
  <c r="CG2" i="155"/>
  <c r="CF2" i="155"/>
  <c r="CE2" i="155"/>
  <c r="CC2" i="155"/>
  <c r="CB2" i="155"/>
  <c r="CA2" i="155"/>
  <c r="BZ2" i="155"/>
  <c r="BX2" i="155"/>
  <c r="BW2" i="155"/>
  <c r="BV2" i="155"/>
  <c r="BU2" i="155"/>
  <c r="BS2" i="155"/>
  <c r="BR2" i="155"/>
  <c r="BQ2" i="155"/>
  <c r="BP2" i="155"/>
  <c r="BN2" i="155"/>
  <c r="BM2" i="155"/>
  <c r="BL2" i="155"/>
  <c r="BK2" i="155"/>
  <c r="BC2" i="155"/>
  <c r="AW7" i="154"/>
  <c r="AO7" i="154"/>
  <c r="AG7" i="154"/>
  <c r="X7" i="154"/>
  <c r="O7" i="154"/>
  <c r="G7" i="154"/>
  <c r="AW6" i="154"/>
  <c r="AO6" i="154"/>
  <c r="AG6" i="154"/>
  <c r="X6" i="154"/>
  <c r="O6" i="154"/>
  <c r="G6" i="154"/>
  <c r="O5" i="154"/>
  <c r="O4" i="154"/>
  <c r="BI3" i="154"/>
  <c r="C3" i="154"/>
  <c r="CO2" i="154"/>
  <c r="CN2" i="154"/>
  <c r="CM2" i="154"/>
  <c r="CL2" i="154"/>
  <c r="CJ2" i="154"/>
  <c r="CI2" i="154"/>
  <c r="CH2" i="154"/>
  <c r="CG2" i="154"/>
  <c r="CE2" i="154"/>
  <c r="CD2" i="154"/>
  <c r="CC2" i="154"/>
  <c r="CB2" i="154"/>
  <c r="BZ2" i="154"/>
  <c r="BY2" i="154"/>
  <c r="BX2" i="154"/>
  <c r="BW2" i="154"/>
  <c r="BU2" i="154"/>
  <c r="BT2" i="154"/>
  <c r="BS2" i="154"/>
  <c r="BR2" i="154"/>
  <c r="BP2" i="154"/>
  <c r="BO2" i="154"/>
  <c r="BN2" i="154"/>
  <c r="BM2" i="154"/>
  <c r="BE2" i="154"/>
  <c r="AW7" i="153"/>
  <c r="AO7" i="153"/>
  <c r="AG7" i="153"/>
  <c r="X7" i="153"/>
  <c r="O7" i="153"/>
  <c r="G7" i="153"/>
  <c r="AW6" i="153"/>
  <c r="AO6" i="153"/>
  <c r="AG6" i="153"/>
  <c r="X6" i="153"/>
  <c r="O6" i="153"/>
  <c r="G6" i="153"/>
  <c r="O5" i="153"/>
  <c r="O4" i="153"/>
  <c r="BI3" i="153"/>
  <c r="C3" i="153"/>
  <c r="CO2" i="153"/>
  <c r="CN2" i="153"/>
  <c r="CM2" i="153"/>
  <c r="CL2" i="153"/>
  <c r="CJ2" i="153"/>
  <c r="CI2" i="153"/>
  <c r="CH2" i="153"/>
  <c r="CG2" i="153"/>
  <c r="CE2" i="153"/>
  <c r="CD2" i="153"/>
  <c r="CC2" i="153"/>
  <c r="CB2" i="153"/>
  <c r="BZ2" i="153"/>
  <c r="BY2" i="153"/>
  <c r="BX2" i="153"/>
  <c r="BW2" i="153"/>
  <c r="BU2" i="153"/>
  <c r="BT2" i="153"/>
  <c r="BS2" i="153"/>
  <c r="BR2" i="153"/>
  <c r="BP2" i="153"/>
  <c r="BO2" i="153"/>
  <c r="BN2" i="153"/>
  <c r="BM2" i="153"/>
  <c r="BE2" i="153"/>
  <c r="AU7" i="150"/>
  <c r="AM7" i="150"/>
  <c r="AE7" i="150"/>
  <c r="W7" i="150"/>
  <c r="O7" i="150"/>
  <c r="G7" i="150"/>
  <c r="AU6" i="150"/>
  <c r="AM6" i="150"/>
  <c r="AE6" i="150"/>
  <c r="W6" i="150"/>
  <c r="O6" i="150"/>
  <c r="G6" i="150"/>
  <c r="O5" i="150"/>
  <c r="O4" i="150"/>
  <c r="BD2" i="150" s="1"/>
  <c r="BG3" i="150"/>
  <c r="C3" i="150"/>
  <c r="CM2" i="150"/>
  <c r="CL2" i="150"/>
  <c r="CK2" i="150"/>
  <c r="CJ2" i="150"/>
  <c r="CH2" i="150"/>
  <c r="CG2" i="150"/>
  <c r="CF2" i="150"/>
  <c r="CE2" i="150"/>
  <c r="CC2" i="150"/>
  <c r="CB2" i="150"/>
  <c r="CA2" i="150"/>
  <c r="BZ2" i="150"/>
  <c r="BX2" i="150"/>
  <c r="BW2" i="150"/>
  <c r="BV2" i="150"/>
  <c r="BU2" i="150"/>
  <c r="BS2" i="150"/>
  <c r="BR2" i="150"/>
  <c r="BQ2" i="150"/>
  <c r="BP2" i="150"/>
  <c r="BT2" i="150" s="1"/>
  <c r="BN2" i="150"/>
  <c r="BM2" i="150"/>
  <c r="BL2" i="150"/>
  <c r="BK2" i="150"/>
  <c r="BC2" i="150"/>
  <c r="AU7" i="149"/>
  <c r="AM7" i="149"/>
  <c r="AE7" i="149"/>
  <c r="W7" i="149"/>
  <c r="O7" i="149"/>
  <c r="G7" i="149"/>
  <c r="AU6" i="149"/>
  <c r="AM6" i="149"/>
  <c r="AE6" i="149"/>
  <c r="W6" i="149"/>
  <c r="O6" i="149"/>
  <c r="G6" i="149"/>
  <c r="O5" i="149"/>
  <c r="O4" i="149"/>
  <c r="BF2" i="149" s="1"/>
  <c r="BG3" i="149"/>
  <c r="C3" i="149"/>
  <c r="CM2" i="149"/>
  <c r="CL2" i="149"/>
  <c r="CK2" i="149"/>
  <c r="CJ2" i="149"/>
  <c r="CH2" i="149"/>
  <c r="CG2" i="149"/>
  <c r="CF2" i="149"/>
  <c r="CE2" i="149"/>
  <c r="CC2" i="149"/>
  <c r="CB2" i="149"/>
  <c r="CD2" i="149" s="1"/>
  <c r="CA2" i="149"/>
  <c r="BZ2" i="149"/>
  <c r="BX2" i="149"/>
  <c r="BW2" i="149"/>
  <c r="BV2" i="149"/>
  <c r="BU2" i="149"/>
  <c r="BS2" i="149"/>
  <c r="BR2" i="149"/>
  <c r="BT2" i="149" s="1"/>
  <c r="BQ2" i="149"/>
  <c r="BP2" i="149"/>
  <c r="BN2" i="149"/>
  <c r="BM2" i="149"/>
  <c r="BL2" i="149"/>
  <c r="BK2" i="149"/>
  <c r="BC2" i="149"/>
  <c r="AU7" i="148"/>
  <c r="AM7" i="148"/>
  <c r="AE7" i="148"/>
  <c r="W7" i="148"/>
  <c r="O7" i="148"/>
  <c r="G7" i="148"/>
  <c r="AU6" i="148"/>
  <c r="AM6" i="148"/>
  <c r="AE6" i="148"/>
  <c r="W6" i="148"/>
  <c r="O6" i="148"/>
  <c r="G6" i="148"/>
  <c r="O5" i="148"/>
  <c r="O4" i="148"/>
  <c r="BD2" i="148" s="1"/>
  <c r="BG3" i="148"/>
  <c r="C3" i="148"/>
  <c r="CM2" i="148"/>
  <c r="CL2" i="148"/>
  <c r="CK2" i="148"/>
  <c r="CJ2" i="148"/>
  <c r="CH2" i="148"/>
  <c r="CG2" i="148"/>
  <c r="CF2" i="148"/>
  <c r="CE2" i="148"/>
  <c r="CC2" i="148"/>
  <c r="CB2" i="148"/>
  <c r="CA2" i="148"/>
  <c r="BZ2" i="148"/>
  <c r="BX2" i="148"/>
  <c r="BW2" i="148"/>
  <c r="BY2" i="148" s="1"/>
  <c r="BV2" i="148"/>
  <c r="BU2" i="148"/>
  <c r="BS2" i="148"/>
  <c r="BR2" i="148"/>
  <c r="BT2" i="148" s="1"/>
  <c r="BQ2" i="148"/>
  <c r="BP2" i="148"/>
  <c r="BN2" i="148"/>
  <c r="BM2" i="148"/>
  <c r="BL2" i="148"/>
  <c r="BK2" i="148"/>
  <c r="BC2" i="148"/>
  <c r="AW7" i="142"/>
  <c r="AO7" i="142"/>
  <c r="AU7" i="137"/>
  <c r="AM7" i="137"/>
  <c r="AU6" i="137"/>
  <c r="AM6" i="137"/>
  <c r="AW6" i="142"/>
  <c r="AO6" i="142"/>
  <c r="AG6" i="142"/>
  <c r="BC2" i="137"/>
  <c r="CM2" i="137"/>
  <c r="CL2" i="137"/>
  <c r="CK2" i="137"/>
  <c r="CJ2" i="137"/>
  <c r="CH2" i="137"/>
  <c r="CG2" i="137"/>
  <c r="CF2" i="137"/>
  <c r="CE2" i="137"/>
  <c r="BE2" i="142"/>
  <c r="CO2" i="142"/>
  <c r="CN2" i="142"/>
  <c r="CM2" i="142"/>
  <c r="CL2" i="142"/>
  <c r="CJ2" i="142"/>
  <c r="CI2" i="142"/>
  <c r="CH2" i="142"/>
  <c r="CG2" i="142"/>
  <c r="O4" i="137"/>
  <c r="BF2" i="137" s="1"/>
  <c r="AG7" i="142"/>
  <c r="X7" i="142"/>
  <c r="O7" i="142"/>
  <c r="G7" i="142"/>
  <c r="X6" i="142"/>
  <c r="O6" i="142"/>
  <c r="G6" i="142"/>
  <c r="O5" i="142"/>
  <c r="O4" i="142"/>
  <c r="BF2" i="142" s="1"/>
  <c r="BI3" i="142"/>
  <c r="C3" i="142"/>
  <c r="CE2" i="142"/>
  <c r="CD2" i="142"/>
  <c r="CC2" i="142"/>
  <c r="CB2" i="142"/>
  <c r="BZ2" i="142"/>
  <c r="BY2" i="142"/>
  <c r="BX2" i="142"/>
  <c r="BW2" i="142"/>
  <c r="BU2" i="142"/>
  <c r="BT2" i="142"/>
  <c r="BS2" i="142"/>
  <c r="BR2" i="142"/>
  <c r="BP2" i="142"/>
  <c r="BO2" i="142"/>
  <c r="BN2" i="142"/>
  <c r="BM2" i="142"/>
  <c r="AE7" i="137"/>
  <c r="W7" i="137"/>
  <c r="O7" i="137"/>
  <c r="G7" i="137"/>
  <c r="AE6" i="137"/>
  <c r="W6" i="137"/>
  <c r="O6" i="137"/>
  <c r="G6" i="137"/>
  <c r="O5" i="137"/>
  <c r="BG3" i="137"/>
  <c r="C3" i="137"/>
  <c r="CC2" i="137"/>
  <c r="CB2" i="137"/>
  <c r="CA2" i="137"/>
  <c r="BZ2" i="137"/>
  <c r="BX2" i="137"/>
  <c r="BW2" i="137"/>
  <c r="BV2" i="137"/>
  <c r="BU2" i="137"/>
  <c r="BS2" i="137"/>
  <c r="BR2" i="137"/>
  <c r="BQ2" i="137"/>
  <c r="BP2" i="137"/>
  <c r="BN2" i="137"/>
  <c r="BM2" i="137"/>
  <c r="BL2" i="137"/>
  <c r="BK2" i="137"/>
  <c r="D2" i="103"/>
  <c r="J2" i="103"/>
  <c r="C3" i="103"/>
  <c r="BO2" i="149"/>
  <c r="CI2" i="149"/>
  <c r="BD10" i="156" l="1"/>
  <c r="BE10" i="156" s="1"/>
  <c r="BD15" i="156"/>
  <c r="BE15" i="156" s="1"/>
  <c r="BD16" i="156"/>
  <c r="BE16" i="156" s="1"/>
  <c r="BD9" i="156"/>
  <c r="BE9" i="156" s="1"/>
  <c r="BD14" i="156"/>
  <c r="BE14" i="156" s="1"/>
  <c r="BD12" i="156"/>
  <c r="BE12" i="156" s="1"/>
  <c r="BD11" i="156"/>
  <c r="BE11" i="156" s="1"/>
  <c r="BD13" i="156"/>
  <c r="BE13" i="156" s="1"/>
  <c r="BF2" i="156"/>
  <c r="BF9" i="153"/>
  <c r="BF10" i="153"/>
  <c r="BH2" i="153"/>
  <c r="CI2" i="158"/>
  <c r="CN2" i="155"/>
  <c r="BH2" i="154"/>
  <c r="BY2" i="137"/>
  <c r="CN2" i="149"/>
  <c r="BO2" i="158"/>
  <c r="CD2" i="158"/>
  <c r="BY2" i="149"/>
  <c r="BF2" i="148"/>
  <c r="BE2" i="158"/>
  <c r="BT2" i="158"/>
  <c r="BY2" i="155"/>
  <c r="BT2" i="155"/>
  <c r="CP2" i="142"/>
  <c r="BO2" i="157"/>
  <c r="BT2" i="157"/>
  <c r="BY2" i="157"/>
  <c r="BE2" i="157"/>
  <c r="BF2" i="157"/>
  <c r="BD2" i="156"/>
  <c r="BE2" i="156" s="1"/>
  <c r="BO2" i="156"/>
  <c r="BY2" i="156"/>
  <c r="CD2" i="156"/>
  <c r="CI2" i="156"/>
  <c r="CN2" i="156"/>
  <c r="BO2" i="137"/>
  <c r="BT2" i="137"/>
  <c r="CN2" i="137"/>
  <c r="CD2" i="137"/>
  <c r="BV2" i="153"/>
  <c r="CA2" i="153"/>
  <c r="CP2" i="153"/>
  <c r="BH2" i="142"/>
  <c r="BF2" i="150"/>
  <c r="CN2" i="150"/>
  <c r="BQ2" i="153"/>
  <c r="BV2" i="154"/>
  <c r="CP2" i="154"/>
  <c r="BE2" i="150"/>
  <c r="BF2" i="154"/>
  <c r="BG2" i="154" s="1"/>
  <c r="BT2" i="156"/>
  <c r="BD2" i="149"/>
  <c r="BE2" i="149" s="1"/>
  <c r="CK2" i="142"/>
  <c r="CI2" i="157"/>
  <c r="BQ2" i="142"/>
  <c r="CI2" i="137"/>
  <c r="BQ2" i="154"/>
  <c r="CK2" i="154"/>
  <c r="BO2" i="155"/>
  <c r="CD2" i="157"/>
  <c r="BG2" i="142"/>
  <c r="BV2" i="142"/>
  <c r="CA2" i="142"/>
  <c r="CF2" i="142"/>
  <c r="BO2" i="148"/>
  <c r="CD2" i="148"/>
  <c r="CI2" i="148"/>
  <c r="CN2" i="148"/>
  <c r="BY2" i="150"/>
  <c r="CD2" i="150"/>
  <c r="CI2" i="150"/>
  <c r="CF2" i="153"/>
  <c r="CK2" i="153"/>
  <c r="CA2" i="154"/>
  <c r="CF2" i="154"/>
  <c r="CD2" i="155"/>
  <c r="CI2" i="155"/>
  <c r="CN2" i="157"/>
  <c r="CN2" i="158"/>
  <c r="BD2" i="137"/>
  <c r="BE2" i="137" s="1"/>
  <c r="BO2" i="150"/>
  <c r="BY2" i="158"/>
  <c r="BE2" i="148"/>
  <c r="BF2" i="153"/>
  <c r="BG2" i="153" s="1"/>
  <c r="BD2" i="155"/>
  <c r="BE2" i="155" s="1"/>
  <c r="BD2" i="159"/>
  <c r="BE2" i="15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arneveld_1e sel_paspr_1e parc_L" type="6" refreshedVersion="4" background="1">
    <textPr prompt="0" sourceFile="C:\Users\J. Ruiter\Documents\Mijn Concours 3.5 bestanden\DOCUMENTEN\Barneveld_1e sel_paspr_1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Barneveld_1e sel_paspr_2e parc_L" type="6" refreshedVersion="4" background="1">
    <textPr prompt="0" sourceFile="C:\Users\J. Ruiter\Documents\Mijn Concours 3.5 bestanden\DOCUMENTEN\Barneveld_1e sel_paspr_2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L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L1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L12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L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L21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L2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Onwaar" type="6" refreshedVersion="0" background="1">
    <textPr prompt="0" sourceFile="Onwaar" decimal="," thousands=".">
      <textFields>
        <textField/>
      </textFields>
    </textPr>
  </connection>
  <connection id="10" xr16:uid="{00000000-0015-0000-FFFF-FFFF09000000}" name="Spr_Pa_2014_10_11_12" type="6" refreshedVersion="4" background="1" saveData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Spr_Pa_2014_10_11_121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Spr_Pa_2014_10_11_122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Spr_Pa_2014_12_20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Spr_Pa_2014_12_201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Spr_Pa_2015_01_17_18 Bergharen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Spr_Pa_2015_01_17_18 Bergharen1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7" xr16:uid="{00000000-0015-0000-FFFF-FFFF10000000}" name="uitslagen wedstrijd 1 Neede" type="6" refreshedVersion="4" background="1">
    <textPr prompt="0" sourceFile="C:\gab\Kring Berkel IJssel\Selectiewedstrijden\Outdoor 2024\Springen pony's\uitslagen wedstrijd 1 Neede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8" xr16:uid="{00000000-0015-0000-FFFF-FFFF11000000}" name="uitslagen wedstrijd 2a Empe" type="6" refreshedVersion="4" background="1">
    <textPr prompt="0" sourceFile="C:\gab\Kring Berkel IJssel\Selectiewedstrijden\Outdoor 2024\Springen pony's\uitslagen wedstrijd 2a Empe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<sst xmlns="http://schemas.openxmlformats.org/spreadsheetml/2006/main" count="2048" uniqueCount="298">
  <si>
    <t>Ruiter/amazone</t>
  </si>
  <si>
    <t>Paard/pony</t>
  </si>
  <si>
    <t>cat.</t>
  </si>
  <si>
    <t>vereniging</t>
  </si>
  <si>
    <t>pl.</t>
  </si>
  <si>
    <t>opmerking</t>
  </si>
  <si>
    <t>Comb.nr.</t>
  </si>
  <si>
    <t>Selectie uitslagen</t>
  </si>
  <si>
    <t>Kring:</t>
  </si>
  <si>
    <t>Klasse:</t>
  </si>
  <si>
    <t>Cat.:</t>
  </si>
  <si>
    <t>Plaatsingspunten niet gestart:</t>
  </si>
  <si>
    <t>Aantal reserves:</t>
  </si>
  <si>
    <t>Lokatie:</t>
  </si>
  <si>
    <t>Datum:</t>
  </si>
  <si>
    <t>pl.p.</t>
  </si>
  <si>
    <t>Afv.</t>
  </si>
  <si>
    <t>Res.</t>
  </si>
  <si>
    <t>Pl.</t>
  </si>
  <si>
    <t>Afvaardiging aan de Regio Kampioenschappen</t>
  </si>
  <si>
    <t>Volgnr.</t>
  </si>
  <si>
    <t>Klasse</t>
  </si>
  <si>
    <t>pl.pnt</t>
  </si>
  <si>
    <t>Cat.</t>
  </si>
  <si>
    <t>Vereniging</t>
  </si>
  <si>
    <t>Opmerking</t>
  </si>
  <si>
    <t>Aantal wedstrijden:</t>
  </si>
  <si>
    <t>Aantal afvaardiging Regio:</t>
  </si>
  <si>
    <t>Regio Kampioenen</t>
  </si>
  <si>
    <t>Totaal beste</t>
  </si>
  <si>
    <t>Totaal pl.pnt.</t>
  </si>
  <si>
    <t>Aantal per klasse:</t>
  </si>
  <si>
    <t>Springen</t>
  </si>
  <si>
    <t>Aantal afval resultaten:</t>
  </si>
  <si>
    <t>Tot.</t>
  </si>
  <si>
    <t>afval</t>
  </si>
  <si>
    <t>Beste</t>
  </si>
  <si>
    <t>Waarde</t>
  </si>
  <si>
    <t>Gegevens:</t>
  </si>
  <si>
    <t>Naam van de Kring:</t>
  </si>
  <si>
    <t>Interval plaatsingspunten:</t>
  </si>
  <si>
    <t>1=(1,2,3,etc) / 2=(1,3,5,etc)</t>
  </si>
  <si>
    <t>Aantal selectie wedstrijden:</t>
  </si>
  <si>
    <t>(De laagste waarde heeft voorrang, niet ingevulde gegevens doen niet mee voor de volgorde van het resultaat)</t>
  </si>
  <si>
    <t>Totaal beste plaatsingspunten:</t>
  </si>
  <si>
    <t>(dit is een vaste waarde en heeft de hoogste voorrang)</t>
  </si>
  <si>
    <t>Plaatsingspunten 4e wedstrijd:</t>
  </si>
  <si>
    <t>Plaatsingspunten 3e wedstrijd:</t>
  </si>
  <si>
    <t>Plaatsingspunten 2e wedstrijd:</t>
  </si>
  <si>
    <t>Plaatsingspunten 1e wedstrijd:</t>
  </si>
  <si>
    <t>Totaal alle plaatsingspunten:</t>
  </si>
  <si>
    <t>Omschrijving</t>
  </si>
  <si>
    <t>Lokatie</t>
  </si>
  <si>
    <t>Datum</t>
  </si>
  <si>
    <t>1e wedstrijd</t>
  </si>
  <si>
    <t>2e wedstrijd</t>
  </si>
  <si>
    <t>3e wedstrijd</t>
  </si>
  <si>
    <t>4e wedstrijd</t>
  </si>
  <si>
    <t>Selectie wedstrijd</t>
  </si>
  <si>
    <t>Wedstrijd nummer:</t>
  </si>
  <si>
    <t>klasse</t>
  </si>
  <si>
    <t>Ftn</t>
  </si>
  <si>
    <t>Bar.</t>
  </si>
  <si>
    <t>Stijl tijd</t>
  </si>
  <si>
    <t>Plaatsingspunten niet gefinisht</t>
  </si>
  <si>
    <t>Blanko is volgens plaatsing</t>
  </si>
  <si>
    <t>Volgorde ex-aequo regeling:</t>
  </si>
  <si>
    <t>Afvaardiging Regiokampioenschappen</t>
  </si>
  <si>
    <t>Afv. Regio</t>
  </si>
  <si>
    <t>Aanmelden; Afmelden, Blanko is iedereen</t>
  </si>
  <si>
    <t>kl.</t>
  </si>
  <si>
    <t>Sortering fouten</t>
  </si>
  <si>
    <t>LEES ONDERSTAANDE INFO EERST!!</t>
  </si>
  <si>
    <t>ftn1</t>
  </si>
  <si>
    <t>styl1</t>
  </si>
  <si>
    <t>wvr1</t>
  </si>
  <si>
    <t>ftn2</t>
  </si>
  <si>
    <t>styl2</t>
  </si>
  <si>
    <t>wvr2</t>
  </si>
  <si>
    <t>styl1  1e</t>
  </si>
  <si>
    <t>styl2  1e bar.</t>
  </si>
  <si>
    <t>styl1  2e</t>
  </si>
  <si>
    <t>styl1  3e</t>
  </si>
  <si>
    <t>styl2  3e bar.</t>
  </si>
  <si>
    <t>styl1  4e</t>
  </si>
  <si>
    <t>styl2  4e bar.</t>
  </si>
  <si>
    <t>ftn1  1e</t>
  </si>
  <si>
    <t>ftn2  1e</t>
  </si>
  <si>
    <t>ftn1  2e</t>
  </si>
  <si>
    <t>ftn2  2e</t>
  </si>
  <si>
    <t>ftn1  3e</t>
  </si>
  <si>
    <t>ftn2  3e</t>
  </si>
  <si>
    <t>ftn1  4e</t>
  </si>
  <si>
    <t>ftn2  4e</t>
  </si>
  <si>
    <t xml:space="preserve"> 4e tot ftn</t>
  </si>
  <si>
    <t>3e tot ftn</t>
  </si>
  <si>
    <t>2e tot ftn</t>
  </si>
  <si>
    <t>1e tot ftn</t>
  </si>
  <si>
    <t>tijd1</t>
  </si>
  <si>
    <t>tijd2</t>
  </si>
  <si>
    <t>1: fouten barrage</t>
  </si>
  <si>
    <t>styl2  2e bar.</t>
  </si>
  <si>
    <t>5e wedstrijd</t>
  </si>
  <si>
    <t>6e wedstrijd</t>
  </si>
  <si>
    <t>Plaatsingspunten 6e wedstrijd:</t>
  </si>
  <si>
    <t>Plaatsingspunten 5e wedstrijd:</t>
  </si>
  <si>
    <t>ftn1  5e</t>
  </si>
  <si>
    <t>styl1  5e</t>
  </si>
  <si>
    <t>ftn2  5e</t>
  </si>
  <si>
    <t>styl2  5e bar.</t>
  </si>
  <si>
    <t xml:space="preserve"> 5e tot ftn</t>
  </si>
  <si>
    <t>ftn1  6e</t>
  </si>
  <si>
    <t>styl1  6e</t>
  </si>
  <si>
    <t>ftn2  6e</t>
  </si>
  <si>
    <t>styl2  6e bar.</t>
  </si>
  <si>
    <t xml:space="preserve"> 6e tot ftn</t>
  </si>
  <si>
    <t>5e tot ftn</t>
  </si>
  <si>
    <t xml:space="preserve"> </t>
  </si>
  <si>
    <t>A / B</t>
  </si>
  <si>
    <t>C</t>
  </si>
  <si>
    <t>D / E</t>
  </si>
  <si>
    <t>C / D / E</t>
  </si>
  <si>
    <t>Klasse BB verbergen</t>
  </si>
  <si>
    <t>zie dressuur</t>
  </si>
  <si>
    <t>Zie dressuur</t>
  </si>
  <si>
    <t>Nee</t>
  </si>
  <si>
    <t>Discipline:</t>
  </si>
  <si>
    <t>Ruiter / amazone</t>
  </si>
  <si>
    <t>Maximaal aantal strafpunten</t>
  </si>
  <si>
    <t>0.70</t>
  </si>
  <si>
    <t>0.80</t>
  </si>
  <si>
    <t>0.90</t>
  </si>
  <si>
    <t>1.00</t>
  </si>
  <si>
    <t>Klasse 100-130(CDE) samenvoegen</t>
  </si>
  <si>
    <t>1.00 - 1.30</t>
  </si>
  <si>
    <t xml:space="preserve">Import gegevens </t>
  </si>
  <si>
    <t>0.50</t>
  </si>
  <si>
    <t>0.60</t>
  </si>
  <si>
    <t>1.10</t>
  </si>
  <si>
    <t>1.20</t>
  </si>
  <si>
    <t>1.30</t>
  </si>
  <si>
    <t>Reserveruiters die niet ingezet worden, krijgen hun inschrijfgeld</t>
  </si>
  <si>
    <t>automatisch weer retour geboekt!</t>
  </si>
  <si>
    <t>Kring Berkel IJssel</t>
  </si>
  <si>
    <t>Zowel de afgevaardigden als de reserves dienen zich in te schrijven via mijn KNHS.</t>
  </si>
  <si>
    <t>Laag-Soeren</t>
  </si>
  <si>
    <t>6 oktober 2024</t>
  </si>
  <si>
    <t>3 november 2024</t>
  </si>
  <si>
    <t>Brummen</t>
  </si>
  <si>
    <t>Semper Fidelis, PC.</t>
  </si>
  <si>
    <t>977823HH</t>
  </si>
  <si>
    <t>Hooghei's Chesterfield</t>
  </si>
  <si>
    <t>IJsselruiters, PC. De</t>
  </si>
  <si>
    <t>954354KO</t>
  </si>
  <si>
    <t>Kantje's Zoey</t>
  </si>
  <si>
    <t>Gorssel-Zutphen, PC.</t>
  </si>
  <si>
    <t>974464LB</t>
  </si>
  <si>
    <t>Leyla</t>
  </si>
  <si>
    <t>Ppsv. Bussloo, PC.</t>
  </si>
  <si>
    <t>987302JO</t>
  </si>
  <si>
    <t>Joaney</t>
  </si>
  <si>
    <t>954258KE</t>
  </si>
  <si>
    <t>Kantje's Katara</t>
  </si>
  <si>
    <t>981520NS</t>
  </si>
  <si>
    <t>Nanou</t>
  </si>
  <si>
    <t>Graafschap, PC. De</t>
  </si>
  <si>
    <t>965691TP</t>
  </si>
  <si>
    <t>Tina</t>
  </si>
  <si>
    <t>1006157AE</t>
  </si>
  <si>
    <t>Annick B.</t>
  </si>
  <si>
    <t>Veluwezoom (HSV.), PC. De</t>
  </si>
  <si>
    <t>996844SB</t>
  </si>
  <si>
    <t>Sulaatik's Fingers Crossed</t>
  </si>
  <si>
    <t>Oortveldruiters, PC. De</t>
  </si>
  <si>
    <t>1016424MD</t>
  </si>
  <si>
    <t>Melody</t>
  </si>
  <si>
    <t>1007085BD</t>
  </si>
  <si>
    <t>Bruno 202</t>
  </si>
  <si>
    <t>990531VP</t>
  </si>
  <si>
    <t>Verano</t>
  </si>
  <si>
    <t>Uit2</t>
  </si>
  <si>
    <t>973575AO</t>
  </si>
  <si>
    <t>Alfaz</t>
  </si>
  <si>
    <t>Uit1</t>
  </si>
  <si>
    <t>964925MB</t>
  </si>
  <si>
    <t>Miah Glory</t>
  </si>
  <si>
    <t>979145SK</t>
  </si>
  <si>
    <t>Slangenburg's Emilia</t>
  </si>
  <si>
    <t>947569VN</t>
  </si>
  <si>
    <t>Vitalis</t>
  </si>
  <si>
    <t>944382SO</t>
  </si>
  <si>
    <t>Sem</t>
  </si>
  <si>
    <t>935803MH</t>
  </si>
  <si>
    <t>Mutsaards Thimo</t>
  </si>
  <si>
    <t>1003293SC</t>
  </si>
  <si>
    <t>Stakkartur Santé</t>
  </si>
  <si>
    <t>951215EC</t>
  </si>
  <si>
    <t>Eikenhorst's Marius</t>
  </si>
  <si>
    <t>964973HB</t>
  </si>
  <si>
    <t>Hors-ink's Mi J' Amor</t>
  </si>
  <si>
    <t>1011861GJ</t>
  </si>
  <si>
    <t>Groenoord's Bonita</t>
  </si>
  <si>
    <t>987437KJ</t>
  </si>
  <si>
    <t>Ketoulon</t>
  </si>
  <si>
    <t>980304KD</t>
  </si>
  <si>
    <t>Kanzi van Orchid's</t>
  </si>
  <si>
    <t>958724CB</t>
  </si>
  <si>
    <t>Coco Chanel</t>
  </si>
  <si>
    <t>Anna van Hest</t>
  </si>
  <si>
    <t>0.70 -C</t>
  </si>
  <si>
    <t>Rosaimee Opdam</t>
  </si>
  <si>
    <t>Maud Born</t>
  </si>
  <si>
    <t>0.80 -D</t>
  </si>
  <si>
    <t>Sven Oostenenk</t>
  </si>
  <si>
    <t>Jordin Eulink</t>
  </si>
  <si>
    <t>Sarah Sligman</t>
  </si>
  <si>
    <t>0.80 -E</t>
  </si>
  <si>
    <t>Eli van Pernis</t>
  </si>
  <si>
    <t>Indy Elissen</t>
  </si>
  <si>
    <t>Phileine Breukink</t>
  </si>
  <si>
    <t>Lieke van Dijk</t>
  </si>
  <si>
    <t>Emma Daemen</t>
  </si>
  <si>
    <t>Puck Peters</t>
  </si>
  <si>
    <t>Rowie Oosting</t>
  </si>
  <si>
    <t>Anouk de Bode</t>
  </si>
  <si>
    <t>0.90 -E</t>
  </si>
  <si>
    <t>Lorrèn Krabbenborg</t>
  </si>
  <si>
    <t>0.80 -C</t>
  </si>
  <si>
    <t>Samara Nikkels</t>
  </si>
  <si>
    <t>0.90 -D</t>
  </si>
  <si>
    <t>Pien Oost</t>
  </si>
  <si>
    <t>Milou van Hest</t>
  </si>
  <si>
    <t>Xander Corporaal</t>
  </si>
  <si>
    <t>Lisanne Corporaal</t>
  </si>
  <si>
    <t>Felyne Boschloo  Karsijns</t>
  </si>
  <si>
    <t>Fleur Jansen</t>
  </si>
  <si>
    <t>1.00 -E</t>
  </si>
  <si>
    <t>Kristel Djie</t>
  </si>
  <si>
    <t>1.00 -D</t>
  </si>
  <si>
    <t>1.10 -D</t>
  </si>
  <si>
    <t>1001108DO</t>
  </si>
  <si>
    <t>Dino</t>
  </si>
  <si>
    <t>Maud Oostenenk</t>
  </si>
  <si>
    <t>0.50 -A</t>
  </si>
  <si>
    <t>24 november 2024</t>
  </si>
  <si>
    <t>pp1</t>
  </si>
  <si>
    <t>pp2</t>
  </si>
  <si>
    <t>Lynn</t>
  </si>
  <si>
    <t>1018548LB</t>
  </si>
  <si>
    <t>Lindsey van der Haar</t>
  </si>
  <si>
    <t>Cappuccino</t>
  </si>
  <si>
    <t>0.60 -B</t>
  </si>
  <si>
    <t>Mirthe van Esch</t>
  </si>
  <si>
    <t>Lageveld Madoc</t>
  </si>
  <si>
    <t>Anouk Arfman</t>
  </si>
  <si>
    <t>Caytlins Princess</t>
  </si>
  <si>
    <t>Lynn Weideman</t>
  </si>
  <si>
    <t>Mango</t>
  </si>
  <si>
    <t>Lana Eccles</t>
  </si>
  <si>
    <t>Maybel</t>
  </si>
  <si>
    <t>931755AH</t>
  </si>
  <si>
    <t>Annabel Van De Stompslag</t>
  </si>
  <si>
    <t>918292MK</t>
  </si>
  <si>
    <t>Meedenbliks's Gwen</t>
  </si>
  <si>
    <t>Anouk Hammers</t>
  </si>
  <si>
    <t>Lisa Kunze</t>
  </si>
  <si>
    <t>1003834LE</t>
  </si>
  <si>
    <t>976963CH</t>
  </si>
  <si>
    <t>970936MW</t>
  </si>
  <si>
    <t>965521ME</t>
  </si>
  <si>
    <t>977892PA</t>
  </si>
  <si>
    <t>Sjimmie</t>
  </si>
  <si>
    <t>967266SO</t>
  </si>
  <si>
    <t>Loenermarkruiters, PC. De</t>
  </si>
  <si>
    <t>Kringkampioen</t>
  </si>
  <si>
    <t>Eva Hupkes</t>
  </si>
  <si>
    <t>Boris</t>
  </si>
  <si>
    <t>948549DH</t>
  </si>
  <si>
    <t>Reservekampioen</t>
  </si>
  <si>
    <t>Oortveldruiters, RV.</t>
  </si>
  <si>
    <t>0.70 -B</t>
  </si>
  <si>
    <t>Klasse: 0.50 Cat.: A / B</t>
  </si>
  <si>
    <t>Klasse: 0.70 Cat.: C</t>
  </si>
  <si>
    <t>Klasse: 0.80 Cat.: C</t>
  </si>
  <si>
    <t>Klasse: 0.80 Cat.: D / E</t>
  </si>
  <si>
    <t>Klasse: 0.90 Cat.: D / E</t>
  </si>
  <si>
    <t>Klasse: 1.00 Cat.: D / E</t>
  </si>
  <si>
    <t>Afvaardiging: 1</t>
  </si>
  <si>
    <t>2e Res.</t>
  </si>
  <si>
    <t>A</t>
  </si>
  <si>
    <t>Klasse: 0.60 Cat.: A / B</t>
  </si>
  <si>
    <t>B</t>
  </si>
  <si>
    <t>Klasse: 0.70 Cat.: A / B</t>
  </si>
  <si>
    <t>Afvaardiging: 8</t>
  </si>
  <si>
    <t>D</t>
  </si>
  <si>
    <t>E</t>
  </si>
  <si>
    <t>Afvaardiging: 3</t>
  </si>
  <si>
    <t>1e 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</si>
</sst>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22"/>
      <color indexed="57"/>
      <name val="Arial"/>
      <family val="2"/>
    </font>
    <font>
      <b/>
      <sz val="22"/>
      <color indexed="10"/>
      <name val="Arial"/>
      <family val="2"/>
    </font>
    <font>
      <sz val="10"/>
      <color rgb="FF000000"/>
      <name val="Arial"/>
      <family val="2"/>
    </font>
    <font>
      <sz val="10"/>
      <color rgb="FF363636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Protection="1">
      <protection locked="0"/>
    </xf>
    <xf numFmtId="0" fontId="0" fillId="2" borderId="3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 applyProtection="1">
      <alignment horizontal="right" vertical="top"/>
      <protection locked="0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9" xfId="0" applyFill="1" applyBorder="1"/>
    <xf numFmtId="164" fontId="0" fillId="3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164" fontId="1" fillId="2" borderId="1" xfId="0" applyNumberFormat="1" applyFont="1" applyFill="1" applyBorder="1"/>
    <xf numFmtId="2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0" fillId="3" borderId="8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/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0" fontId="7" fillId="0" borderId="0" xfId="0" applyFont="1"/>
    <xf numFmtId="49" fontId="0" fillId="0" borderId="0" xfId="0" applyNumberFormat="1" applyProtection="1">
      <protection locked="0"/>
    </xf>
    <xf numFmtId="49" fontId="0" fillId="2" borderId="1" xfId="0" applyNumberFormat="1" applyFill="1" applyBorder="1"/>
    <xf numFmtId="49" fontId="2" fillId="0" borderId="0" xfId="0" applyNumberFormat="1" applyFont="1" applyProtection="1">
      <protection locked="0"/>
    </xf>
    <xf numFmtId="0" fontId="1" fillId="0" borderId="1" xfId="0" applyFont="1" applyBorder="1" applyProtection="1">
      <protection locked="0"/>
    </xf>
    <xf numFmtId="0" fontId="8" fillId="0" borderId="0" xfId="0" applyFont="1"/>
    <xf numFmtId="1" fontId="0" fillId="4" borderId="1" xfId="0" applyNumberFormat="1" applyFill="1" applyBorder="1" applyProtection="1">
      <protection locked="0"/>
    </xf>
    <xf numFmtId="165" fontId="0" fillId="4" borderId="1" xfId="2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0" fillId="4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3" borderId="7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6" xfId="0" applyNumberFormat="1" applyFont="1" applyFill="1" applyBorder="1" applyAlignment="1" applyProtection="1">
      <alignment horizontal="left"/>
      <protection locked="0"/>
    </xf>
    <xf numFmtId="49" fontId="1" fillId="4" borderId="8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Komma" xfId="2" builtinId="3"/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0529" name="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01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50530" name="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01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31" name="Button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01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2" name="Button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01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50533" name="Button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01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0534" name="Button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01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50535" name="Button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01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31750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50536" name="Button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01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7" name="Button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01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31750</xdr:colOff>
          <xdr:row>6</xdr:row>
          <xdr:rowOff>31750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50538" name="Button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01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0539" name="Button 11" hidden="1">
              <a:extLst>
                <a:ext uri="{63B3BB69-23CF-44E3-9099-C40C66FF867C}">
                  <a14:compatExt spid="_x0000_s150539"/>
                </a:ext>
                <a:ext uri="{FF2B5EF4-FFF2-40B4-BE49-F238E27FC236}">
                  <a16:creationId xmlns:a16="http://schemas.microsoft.com/office/drawing/2014/main" id="{00000000-0008-0000-0100-00000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50540" name="Button 12" hidden="1">
              <a:extLst>
                <a:ext uri="{63B3BB69-23CF-44E3-9099-C40C66FF867C}">
                  <a14:compatExt spid="_x0000_s150540"/>
                </a:ext>
                <a:ext uri="{FF2B5EF4-FFF2-40B4-BE49-F238E27FC236}">
                  <a16:creationId xmlns:a16="http://schemas.microsoft.com/office/drawing/2014/main" id="{00000000-0008-0000-0100-00000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50541" name="Button 13" hidden="1">
              <a:extLst>
                <a:ext uri="{63B3BB69-23CF-44E3-9099-C40C66FF867C}">
                  <a14:compatExt spid="_x0000_s150541"/>
                </a:ext>
                <a:ext uri="{FF2B5EF4-FFF2-40B4-BE49-F238E27FC236}">
                  <a16:creationId xmlns:a16="http://schemas.microsoft.com/office/drawing/2014/main" id="{00000000-0008-0000-0100-00000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42" name="Button 14" hidden="1">
              <a:extLst>
                <a:ext uri="{63B3BB69-23CF-44E3-9099-C40C66FF867C}">
                  <a14:compatExt spid="_x0000_s150542"/>
                </a:ext>
                <a:ext uri="{FF2B5EF4-FFF2-40B4-BE49-F238E27FC236}">
                  <a16:creationId xmlns:a16="http://schemas.microsoft.com/office/drawing/2014/main" id="{00000000-0008-0000-0100-00000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50560" name="Button 32" hidden="1">
              <a:extLst>
                <a:ext uri="{63B3BB69-23CF-44E3-9099-C40C66FF867C}">
                  <a14:compatExt spid="_x0000_s150560"/>
                </a:ext>
                <a:ext uri="{FF2B5EF4-FFF2-40B4-BE49-F238E27FC236}">
                  <a16:creationId xmlns:a16="http://schemas.microsoft.com/office/drawing/2014/main" id="{00000000-0008-0000-0100-00002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31750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50562" name="Button 34" hidden="1">
              <a:extLst>
                <a:ext uri="{63B3BB69-23CF-44E3-9099-C40C66FF867C}">
                  <a14:compatExt spid="_x0000_s150562"/>
                </a:ext>
                <a:ext uri="{FF2B5EF4-FFF2-40B4-BE49-F238E27FC236}">
                  <a16:creationId xmlns:a16="http://schemas.microsoft.com/office/drawing/2014/main" id="{00000000-0008-0000-0100-00002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50563" name="Button 35" hidden="1">
              <a:extLst>
                <a:ext uri="{63B3BB69-23CF-44E3-9099-C40C66FF867C}">
                  <a14:compatExt spid="_x0000_s150563"/>
                </a:ext>
                <a:ext uri="{FF2B5EF4-FFF2-40B4-BE49-F238E27FC236}">
                  <a16:creationId xmlns:a16="http://schemas.microsoft.com/office/drawing/2014/main" id="{00000000-0008-0000-0100-00002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50564" name="Button 36" hidden="1">
              <a:extLst>
                <a:ext uri="{63B3BB69-23CF-44E3-9099-C40C66FF867C}">
                  <a14:compatExt spid="_x0000_s150564"/>
                </a:ext>
                <a:ext uri="{FF2B5EF4-FFF2-40B4-BE49-F238E27FC236}">
                  <a16:creationId xmlns:a16="http://schemas.microsoft.com/office/drawing/2014/main" id="{00000000-0008-0000-0100-00002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50565" name="Button 37" hidden="1">
              <a:extLst>
                <a:ext uri="{63B3BB69-23CF-44E3-9099-C40C66FF867C}">
                  <a14:compatExt spid="_x0000_s150565"/>
                </a:ext>
                <a:ext uri="{FF2B5EF4-FFF2-40B4-BE49-F238E27FC236}">
                  <a16:creationId xmlns:a16="http://schemas.microsoft.com/office/drawing/2014/main" id="{00000000-0008-0000-0100-00002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31750</xdr:rowOff>
        </xdr:from>
        <xdr:to>
          <xdr:col>39</xdr:col>
          <xdr:colOff>184150</xdr:colOff>
          <xdr:row>8</xdr:row>
          <xdr:rowOff>0</xdr:rowOff>
        </xdr:to>
        <xdr:sp macro="" textlink="">
          <xdr:nvSpPr>
            <xdr:cNvPr id="150567" name="Button 39" hidden="1">
              <a:extLst>
                <a:ext uri="{63B3BB69-23CF-44E3-9099-C40C66FF867C}">
                  <a14:compatExt spid="_x0000_s150567"/>
                </a:ext>
                <a:ext uri="{FF2B5EF4-FFF2-40B4-BE49-F238E27FC236}">
                  <a16:creationId xmlns:a16="http://schemas.microsoft.com/office/drawing/2014/main" id="{00000000-0008-0000-0100-00002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68" name="Button 40" hidden="1">
              <a:extLst>
                <a:ext uri="{63B3BB69-23CF-44E3-9099-C40C66FF867C}">
                  <a14:compatExt spid="_x0000_s150568"/>
                </a:ext>
                <a:ext uri="{FF2B5EF4-FFF2-40B4-BE49-F238E27FC236}">
                  <a16:creationId xmlns:a16="http://schemas.microsoft.com/office/drawing/2014/main" id="{00000000-0008-0000-0100-00002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69" name="Button 41" hidden="1">
              <a:extLst>
                <a:ext uri="{63B3BB69-23CF-44E3-9099-C40C66FF867C}">
                  <a14:compatExt spid="_x0000_s150569"/>
                </a:ext>
                <a:ext uri="{FF2B5EF4-FFF2-40B4-BE49-F238E27FC236}">
                  <a16:creationId xmlns:a16="http://schemas.microsoft.com/office/drawing/2014/main" id="{00000000-0008-0000-0100-00002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0" name="Button 42" hidden="1">
              <a:extLst>
                <a:ext uri="{63B3BB69-23CF-44E3-9099-C40C66FF867C}">
                  <a14:compatExt spid="_x0000_s150570"/>
                </a:ext>
                <a:ext uri="{FF2B5EF4-FFF2-40B4-BE49-F238E27FC236}">
                  <a16:creationId xmlns:a16="http://schemas.microsoft.com/office/drawing/2014/main" id="{00000000-0008-0000-0100-00002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1" name="Button 43" hidden="1">
              <a:extLst>
                <a:ext uri="{63B3BB69-23CF-44E3-9099-C40C66FF867C}">
                  <a14:compatExt spid="_x0000_s150571"/>
                </a:ext>
                <a:ext uri="{FF2B5EF4-FFF2-40B4-BE49-F238E27FC236}">
                  <a16:creationId xmlns:a16="http://schemas.microsoft.com/office/drawing/2014/main" id="{00000000-0008-0000-0100-00002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2" name="Button 44" hidden="1">
              <a:extLst>
                <a:ext uri="{63B3BB69-23CF-44E3-9099-C40C66FF867C}">
                  <a14:compatExt spid="_x0000_s150572"/>
                </a:ext>
                <a:ext uri="{FF2B5EF4-FFF2-40B4-BE49-F238E27FC236}">
                  <a16:creationId xmlns:a16="http://schemas.microsoft.com/office/drawing/2014/main" id="{00000000-0008-0000-0100-00002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3" name="Button 45" hidden="1">
              <a:extLst>
                <a:ext uri="{63B3BB69-23CF-44E3-9099-C40C66FF867C}">
                  <a14:compatExt spid="_x0000_s150573"/>
                </a:ext>
                <a:ext uri="{FF2B5EF4-FFF2-40B4-BE49-F238E27FC236}">
                  <a16:creationId xmlns:a16="http://schemas.microsoft.com/office/drawing/2014/main" id="{00000000-0008-0000-0100-00002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4" name="Button 46" hidden="1">
              <a:extLst>
                <a:ext uri="{63B3BB69-23CF-44E3-9099-C40C66FF867C}">
                  <a14:compatExt spid="_x0000_s150574"/>
                </a:ext>
                <a:ext uri="{FF2B5EF4-FFF2-40B4-BE49-F238E27FC236}">
                  <a16:creationId xmlns:a16="http://schemas.microsoft.com/office/drawing/2014/main" id="{00000000-0008-0000-0100-00002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7697" name="Button 1" hidden="1">
              <a:extLst>
                <a:ext uri="{63B3BB69-23CF-44E3-9099-C40C66FF867C}">
                  <a14:compatExt spid="_x0000_s157697"/>
                </a:ext>
                <a:ext uri="{FF2B5EF4-FFF2-40B4-BE49-F238E27FC236}">
                  <a16:creationId xmlns:a16="http://schemas.microsoft.com/office/drawing/2014/main" id="{00000000-0008-0000-0A00-000001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57698" name="Button 2" hidden="1">
              <a:extLst>
                <a:ext uri="{63B3BB69-23CF-44E3-9099-C40C66FF867C}">
                  <a14:compatExt spid="_x0000_s157698"/>
                </a:ext>
                <a:ext uri="{FF2B5EF4-FFF2-40B4-BE49-F238E27FC236}">
                  <a16:creationId xmlns:a16="http://schemas.microsoft.com/office/drawing/2014/main" id="{00000000-0008-0000-0A00-000002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57699" name="Button 3" hidden="1">
              <a:extLst>
                <a:ext uri="{63B3BB69-23CF-44E3-9099-C40C66FF867C}">
                  <a14:compatExt spid="_x0000_s157699"/>
                </a:ext>
                <a:ext uri="{FF2B5EF4-FFF2-40B4-BE49-F238E27FC236}">
                  <a16:creationId xmlns:a16="http://schemas.microsoft.com/office/drawing/2014/main" id="{00000000-0008-0000-0A00-000003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7700" name="Button 4" hidden="1">
              <a:extLst>
                <a:ext uri="{63B3BB69-23CF-44E3-9099-C40C66FF867C}">
                  <a14:compatExt spid="_x0000_s157700"/>
                </a:ext>
                <a:ext uri="{FF2B5EF4-FFF2-40B4-BE49-F238E27FC236}">
                  <a16:creationId xmlns:a16="http://schemas.microsoft.com/office/drawing/2014/main" id="{00000000-0008-0000-0A00-000004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57701" name="Button 5" hidden="1">
              <a:extLst>
                <a:ext uri="{63B3BB69-23CF-44E3-9099-C40C66FF867C}">
                  <a14:compatExt spid="_x0000_s157701"/>
                </a:ext>
                <a:ext uri="{FF2B5EF4-FFF2-40B4-BE49-F238E27FC236}">
                  <a16:creationId xmlns:a16="http://schemas.microsoft.com/office/drawing/2014/main" id="{00000000-0008-0000-0A00-000005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7702" name="Button 6" hidden="1">
              <a:extLst>
                <a:ext uri="{63B3BB69-23CF-44E3-9099-C40C66FF867C}">
                  <a14:compatExt spid="_x0000_s157702"/>
                </a:ext>
                <a:ext uri="{FF2B5EF4-FFF2-40B4-BE49-F238E27FC236}">
                  <a16:creationId xmlns:a16="http://schemas.microsoft.com/office/drawing/2014/main" id="{00000000-0008-0000-0A00-000006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57703" name="Button 7" hidden="1">
              <a:extLst>
                <a:ext uri="{63B3BB69-23CF-44E3-9099-C40C66FF867C}">
                  <a14:compatExt spid="_x0000_s157703"/>
                </a:ext>
                <a:ext uri="{FF2B5EF4-FFF2-40B4-BE49-F238E27FC236}">
                  <a16:creationId xmlns:a16="http://schemas.microsoft.com/office/drawing/2014/main" id="{00000000-0008-0000-0A00-000007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57704" name="Button 8" hidden="1">
              <a:extLst>
                <a:ext uri="{63B3BB69-23CF-44E3-9099-C40C66FF867C}">
                  <a14:compatExt spid="_x0000_s157704"/>
                </a:ext>
                <a:ext uri="{FF2B5EF4-FFF2-40B4-BE49-F238E27FC236}">
                  <a16:creationId xmlns:a16="http://schemas.microsoft.com/office/drawing/2014/main" id="{00000000-0008-0000-0A00-000008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7705" name="Button 9" hidden="1">
              <a:extLst>
                <a:ext uri="{63B3BB69-23CF-44E3-9099-C40C66FF867C}">
                  <a14:compatExt spid="_x0000_s157705"/>
                </a:ext>
                <a:ext uri="{FF2B5EF4-FFF2-40B4-BE49-F238E27FC236}">
                  <a16:creationId xmlns:a16="http://schemas.microsoft.com/office/drawing/2014/main" id="{00000000-0008-0000-0A00-000009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57706" name="Button 10" hidden="1">
              <a:extLst>
                <a:ext uri="{63B3BB69-23CF-44E3-9099-C40C66FF867C}">
                  <a14:compatExt spid="_x0000_s157706"/>
                </a:ext>
                <a:ext uri="{FF2B5EF4-FFF2-40B4-BE49-F238E27FC236}">
                  <a16:creationId xmlns:a16="http://schemas.microsoft.com/office/drawing/2014/main" id="{00000000-0008-0000-0A00-00000A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7707" name="Button 11" hidden="1">
              <a:extLst>
                <a:ext uri="{63B3BB69-23CF-44E3-9099-C40C66FF867C}">
                  <a14:compatExt spid="_x0000_s157707"/>
                </a:ext>
                <a:ext uri="{FF2B5EF4-FFF2-40B4-BE49-F238E27FC236}">
                  <a16:creationId xmlns:a16="http://schemas.microsoft.com/office/drawing/2014/main" id="{00000000-0008-0000-0A00-00000B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57708" name="Button 12" hidden="1">
              <a:extLst>
                <a:ext uri="{63B3BB69-23CF-44E3-9099-C40C66FF867C}">
                  <a14:compatExt spid="_x0000_s157708"/>
                </a:ext>
                <a:ext uri="{FF2B5EF4-FFF2-40B4-BE49-F238E27FC236}">
                  <a16:creationId xmlns:a16="http://schemas.microsoft.com/office/drawing/2014/main" id="{00000000-0008-0000-0A00-00000C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57709" name="Button 13" hidden="1">
              <a:extLst>
                <a:ext uri="{63B3BB69-23CF-44E3-9099-C40C66FF867C}">
                  <a14:compatExt spid="_x0000_s157709"/>
                </a:ext>
                <a:ext uri="{FF2B5EF4-FFF2-40B4-BE49-F238E27FC236}">
                  <a16:creationId xmlns:a16="http://schemas.microsoft.com/office/drawing/2014/main" id="{00000000-0008-0000-0A00-00000D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57710" name="Button 14" hidden="1">
              <a:extLst>
                <a:ext uri="{63B3BB69-23CF-44E3-9099-C40C66FF867C}">
                  <a14:compatExt spid="_x0000_s157710"/>
                </a:ext>
                <a:ext uri="{FF2B5EF4-FFF2-40B4-BE49-F238E27FC236}">
                  <a16:creationId xmlns:a16="http://schemas.microsoft.com/office/drawing/2014/main" id="{00000000-0008-0000-0A00-00000E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7711" name="Button 15" hidden="1">
              <a:extLst>
                <a:ext uri="{63B3BB69-23CF-44E3-9099-C40C66FF867C}">
                  <a14:compatExt spid="_x0000_s157711"/>
                </a:ext>
                <a:ext uri="{FF2B5EF4-FFF2-40B4-BE49-F238E27FC236}">
                  <a16:creationId xmlns:a16="http://schemas.microsoft.com/office/drawing/2014/main" id="{00000000-0008-0000-0A00-00000F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57712" name="Button 16" hidden="1">
              <a:extLst>
                <a:ext uri="{63B3BB69-23CF-44E3-9099-C40C66FF867C}">
                  <a14:compatExt spid="_x0000_s157712"/>
                </a:ext>
                <a:ext uri="{FF2B5EF4-FFF2-40B4-BE49-F238E27FC236}">
                  <a16:creationId xmlns:a16="http://schemas.microsoft.com/office/drawing/2014/main" id="{00000000-0008-0000-0A00-000010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57713" name="Button 17" hidden="1">
              <a:extLst>
                <a:ext uri="{63B3BB69-23CF-44E3-9099-C40C66FF867C}">
                  <a14:compatExt spid="_x0000_s157713"/>
                </a:ext>
                <a:ext uri="{FF2B5EF4-FFF2-40B4-BE49-F238E27FC236}">
                  <a16:creationId xmlns:a16="http://schemas.microsoft.com/office/drawing/2014/main" id="{00000000-0008-0000-0A00-000011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57714" name="Button 18" hidden="1">
              <a:extLst>
                <a:ext uri="{63B3BB69-23CF-44E3-9099-C40C66FF867C}">
                  <a14:compatExt spid="_x0000_s157714"/>
                </a:ext>
                <a:ext uri="{FF2B5EF4-FFF2-40B4-BE49-F238E27FC236}">
                  <a16:creationId xmlns:a16="http://schemas.microsoft.com/office/drawing/2014/main" id="{00000000-0008-0000-0A00-000012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57715" name="Button 19" hidden="1">
              <a:extLst>
                <a:ext uri="{63B3BB69-23CF-44E3-9099-C40C66FF867C}">
                  <a14:compatExt spid="_x0000_s157715"/>
                </a:ext>
                <a:ext uri="{FF2B5EF4-FFF2-40B4-BE49-F238E27FC236}">
                  <a16:creationId xmlns:a16="http://schemas.microsoft.com/office/drawing/2014/main" id="{00000000-0008-0000-0A00-000013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7716" name="Button 20" hidden="1">
              <a:extLst>
                <a:ext uri="{63B3BB69-23CF-44E3-9099-C40C66FF867C}">
                  <a14:compatExt spid="_x0000_s157716"/>
                </a:ext>
                <a:ext uri="{FF2B5EF4-FFF2-40B4-BE49-F238E27FC236}">
                  <a16:creationId xmlns:a16="http://schemas.microsoft.com/office/drawing/2014/main" id="{00000000-0008-0000-0A00-000014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6913" name="Button 1" hidden="1">
              <a:extLst>
                <a:ext uri="{63B3BB69-23CF-44E3-9099-C40C66FF867C}">
                  <a14:compatExt spid="_x0000_s166913"/>
                </a:ext>
                <a:ext uri="{FF2B5EF4-FFF2-40B4-BE49-F238E27FC236}">
                  <a16:creationId xmlns:a16="http://schemas.microsoft.com/office/drawing/2014/main" id="{00000000-0008-0000-0B00-000001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6914" name="Button 2" hidden="1">
              <a:extLst>
                <a:ext uri="{63B3BB69-23CF-44E3-9099-C40C66FF867C}">
                  <a14:compatExt spid="_x0000_s166914"/>
                </a:ext>
                <a:ext uri="{FF2B5EF4-FFF2-40B4-BE49-F238E27FC236}">
                  <a16:creationId xmlns:a16="http://schemas.microsoft.com/office/drawing/2014/main" id="{00000000-0008-0000-0B00-000002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66915" name="Button 3" hidden="1">
              <a:extLst>
                <a:ext uri="{63B3BB69-23CF-44E3-9099-C40C66FF867C}">
                  <a14:compatExt spid="_x0000_s166915"/>
                </a:ext>
                <a:ext uri="{FF2B5EF4-FFF2-40B4-BE49-F238E27FC236}">
                  <a16:creationId xmlns:a16="http://schemas.microsoft.com/office/drawing/2014/main" id="{00000000-0008-0000-0B00-000003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6916" name="Button 4" hidden="1">
              <a:extLst>
                <a:ext uri="{63B3BB69-23CF-44E3-9099-C40C66FF867C}">
                  <a14:compatExt spid="_x0000_s166916"/>
                </a:ext>
                <a:ext uri="{FF2B5EF4-FFF2-40B4-BE49-F238E27FC236}">
                  <a16:creationId xmlns:a16="http://schemas.microsoft.com/office/drawing/2014/main" id="{00000000-0008-0000-0B00-000004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6917" name="Button 5" hidden="1">
              <a:extLst>
                <a:ext uri="{63B3BB69-23CF-44E3-9099-C40C66FF867C}">
                  <a14:compatExt spid="_x0000_s166917"/>
                </a:ext>
                <a:ext uri="{FF2B5EF4-FFF2-40B4-BE49-F238E27FC236}">
                  <a16:creationId xmlns:a16="http://schemas.microsoft.com/office/drawing/2014/main" id="{00000000-0008-0000-0B00-000005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6918" name="Button 6" hidden="1">
              <a:extLst>
                <a:ext uri="{63B3BB69-23CF-44E3-9099-C40C66FF867C}">
                  <a14:compatExt spid="_x0000_s166918"/>
                </a:ext>
                <a:ext uri="{FF2B5EF4-FFF2-40B4-BE49-F238E27FC236}">
                  <a16:creationId xmlns:a16="http://schemas.microsoft.com/office/drawing/2014/main" id="{00000000-0008-0000-0B00-000006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6919" name="Button 7" hidden="1">
              <a:extLst>
                <a:ext uri="{63B3BB69-23CF-44E3-9099-C40C66FF867C}">
                  <a14:compatExt spid="_x0000_s166919"/>
                </a:ext>
                <a:ext uri="{FF2B5EF4-FFF2-40B4-BE49-F238E27FC236}">
                  <a16:creationId xmlns:a16="http://schemas.microsoft.com/office/drawing/2014/main" id="{00000000-0008-0000-0B00-000007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6920" name="Button 8" hidden="1">
              <a:extLst>
                <a:ext uri="{63B3BB69-23CF-44E3-9099-C40C66FF867C}">
                  <a14:compatExt spid="_x0000_s166920"/>
                </a:ext>
                <a:ext uri="{FF2B5EF4-FFF2-40B4-BE49-F238E27FC236}">
                  <a16:creationId xmlns:a16="http://schemas.microsoft.com/office/drawing/2014/main" id="{00000000-0008-0000-0B00-000008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6921" name="Button 9" hidden="1">
              <a:extLst>
                <a:ext uri="{63B3BB69-23CF-44E3-9099-C40C66FF867C}">
                  <a14:compatExt spid="_x0000_s166921"/>
                </a:ext>
                <a:ext uri="{FF2B5EF4-FFF2-40B4-BE49-F238E27FC236}">
                  <a16:creationId xmlns:a16="http://schemas.microsoft.com/office/drawing/2014/main" id="{00000000-0008-0000-0B00-000009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6922" name="Button 10" hidden="1">
              <a:extLst>
                <a:ext uri="{63B3BB69-23CF-44E3-9099-C40C66FF867C}">
                  <a14:compatExt spid="_x0000_s166922"/>
                </a:ext>
                <a:ext uri="{FF2B5EF4-FFF2-40B4-BE49-F238E27FC236}">
                  <a16:creationId xmlns:a16="http://schemas.microsoft.com/office/drawing/2014/main" id="{00000000-0008-0000-0B00-00000A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6923" name="Button 11" hidden="1">
              <a:extLst>
                <a:ext uri="{63B3BB69-23CF-44E3-9099-C40C66FF867C}">
                  <a14:compatExt spid="_x0000_s166923"/>
                </a:ext>
                <a:ext uri="{FF2B5EF4-FFF2-40B4-BE49-F238E27FC236}">
                  <a16:creationId xmlns:a16="http://schemas.microsoft.com/office/drawing/2014/main" id="{00000000-0008-0000-0B00-00000B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6924" name="Button 12" hidden="1">
              <a:extLst>
                <a:ext uri="{63B3BB69-23CF-44E3-9099-C40C66FF867C}">
                  <a14:compatExt spid="_x0000_s166924"/>
                </a:ext>
                <a:ext uri="{FF2B5EF4-FFF2-40B4-BE49-F238E27FC236}">
                  <a16:creationId xmlns:a16="http://schemas.microsoft.com/office/drawing/2014/main" id="{00000000-0008-0000-0B00-00000C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6925" name="Button 13" hidden="1">
              <a:extLst>
                <a:ext uri="{63B3BB69-23CF-44E3-9099-C40C66FF867C}">
                  <a14:compatExt spid="_x0000_s166925"/>
                </a:ext>
                <a:ext uri="{FF2B5EF4-FFF2-40B4-BE49-F238E27FC236}">
                  <a16:creationId xmlns:a16="http://schemas.microsoft.com/office/drawing/2014/main" id="{00000000-0008-0000-0B00-00000D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6926" name="Button 14" hidden="1">
              <a:extLst>
                <a:ext uri="{63B3BB69-23CF-44E3-9099-C40C66FF867C}">
                  <a14:compatExt spid="_x0000_s166926"/>
                </a:ext>
                <a:ext uri="{FF2B5EF4-FFF2-40B4-BE49-F238E27FC236}">
                  <a16:creationId xmlns:a16="http://schemas.microsoft.com/office/drawing/2014/main" id="{00000000-0008-0000-0B00-00000E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6927" name="Button 15" hidden="1">
              <a:extLst>
                <a:ext uri="{63B3BB69-23CF-44E3-9099-C40C66FF867C}">
                  <a14:compatExt spid="_x0000_s166927"/>
                </a:ext>
                <a:ext uri="{FF2B5EF4-FFF2-40B4-BE49-F238E27FC236}">
                  <a16:creationId xmlns:a16="http://schemas.microsoft.com/office/drawing/2014/main" id="{00000000-0008-0000-0B00-00000F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6928" name="Button 16" hidden="1">
              <a:extLst>
                <a:ext uri="{63B3BB69-23CF-44E3-9099-C40C66FF867C}">
                  <a14:compatExt spid="_x0000_s166928"/>
                </a:ext>
                <a:ext uri="{FF2B5EF4-FFF2-40B4-BE49-F238E27FC236}">
                  <a16:creationId xmlns:a16="http://schemas.microsoft.com/office/drawing/2014/main" id="{00000000-0008-0000-0B00-000010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6929" name="Button 17" hidden="1">
              <a:extLst>
                <a:ext uri="{63B3BB69-23CF-44E3-9099-C40C66FF867C}">
                  <a14:compatExt spid="_x0000_s166929"/>
                </a:ext>
                <a:ext uri="{FF2B5EF4-FFF2-40B4-BE49-F238E27FC236}">
                  <a16:creationId xmlns:a16="http://schemas.microsoft.com/office/drawing/2014/main" id="{00000000-0008-0000-0B00-000011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6930" name="Button 18" hidden="1">
              <a:extLst>
                <a:ext uri="{63B3BB69-23CF-44E3-9099-C40C66FF867C}">
                  <a14:compatExt spid="_x0000_s166930"/>
                </a:ext>
                <a:ext uri="{FF2B5EF4-FFF2-40B4-BE49-F238E27FC236}">
                  <a16:creationId xmlns:a16="http://schemas.microsoft.com/office/drawing/2014/main" id="{00000000-0008-0000-0B00-000012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6931" name="Button 19" hidden="1">
              <a:extLst>
                <a:ext uri="{63B3BB69-23CF-44E3-9099-C40C66FF867C}">
                  <a14:compatExt spid="_x0000_s166931"/>
                </a:ext>
                <a:ext uri="{FF2B5EF4-FFF2-40B4-BE49-F238E27FC236}">
                  <a16:creationId xmlns:a16="http://schemas.microsoft.com/office/drawing/2014/main" id="{00000000-0008-0000-0B00-000013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6932" name="Button 20" hidden="1">
              <a:extLst>
                <a:ext uri="{63B3BB69-23CF-44E3-9099-C40C66FF867C}">
                  <a14:compatExt spid="_x0000_s166932"/>
                </a:ext>
                <a:ext uri="{FF2B5EF4-FFF2-40B4-BE49-F238E27FC236}">
                  <a16:creationId xmlns:a16="http://schemas.microsoft.com/office/drawing/2014/main" id="{00000000-0008-0000-0B00-000014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8721" name="Button 1" hidden="1">
              <a:extLst>
                <a:ext uri="{63B3BB69-23CF-44E3-9099-C40C66FF867C}">
                  <a14:compatExt spid="_x0000_s158721"/>
                </a:ext>
                <a:ext uri="{FF2B5EF4-FFF2-40B4-BE49-F238E27FC236}">
                  <a16:creationId xmlns:a16="http://schemas.microsoft.com/office/drawing/2014/main" id="{00000000-0008-0000-0C00-000001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58722" name="Button 2" hidden="1">
              <a:extLst>
                <a:ext uri="{63B3BB69-23CF-44E3-9099-C40C66FF867C}">
                  <a14:compatExt spid="_x0000_s158722"/>
                </a:ext>
                <a:ext uri="{FF2B5EF4-FFF2-40B4-BE49-F238E27FC236}">
                  <a16:creationId xmlns:a16="http://schemas.microsoft.com/office/drawing/2014/main" id="{00000000-0008-0000-0C00-000002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58723" name="Button 3" hidden="1">
              <a:extLst>
                <a:ext uri="{63B3BB69-23CF-44E3-9099-C40C66FF867C}">
                  <a14:compatExt spid="_x0000_s158723"/>
                </a:ext>
                <a:ext uri="{FF2B5EF4-FFF2-40B4-BE49-F238E27FC236}">
                  <a16:creationId xmlns:a16="http://schemas.microsoft.com/office/drawing/2014/main" id="{00000000-0008-0000-0C00-000003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8724" name="Button 4" hidden="1">
              <a:extLst>
                <a:ext uri="{63B3BB69-23CF-44E3-9099-C40C66FF867C}">
                  <a14:compatExt spid="_x0000_s158724"/>
                </a:ext>
                <a:ext uri="{FF2B5EF4-FFF2-40B4-BE49-F238E27FC236}">
                  <a16:creationId xmlns:a16="http://schemas.microsoft.com/office/drawing/2014/main" id="{00000000-0008-0000-0C00-000004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58725" name="Button 5" hidden="1">
              <a:extLst>
                <a:ext uri="{63B3BB69-23CF-44E3-9099-C40C66FF867C}">
                  <a14:compatExt spid="_x0000_s158725"/>
                </a:ext>
                <a:ext uri="{FF2B5EF4-FFF2-40B4-BE49-F238E27FC236}">
                  <a16:creationId xmlns:a16="http://schemas.microsoft.com/office/drawing/2014/main" id="{00000000-0008-0000-0C00-000005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8726" name="Button 6" hidden="1">
              <a:extLst>
                <a:ext uri="{63B3BB69-23CF-44E3-9099-C40C66FF867C}">
                  <a14:compatExt spid="_x0000_s158726"/>
                </a:ext>
                <a:ext uri="{FF2B5EF4-FFF2-40B4-BE49-F238E27FC236}">
                  <a16:creationId xmlns:a16="http://schemas.microsoft.com/office/drawing/2014/main" id="{00000000-0008-0000-0C00-000006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58727" name="Button 7" hidden="1">
              <a:extLst>
                <a:ext uri="{63B3BB69-23CF-44E3-9099-C40C66FF867C}">
                  <a14:compatExt spid="_x0000_s158727"/>
                </a:ext>
                <a:ext uri="{FF2B5EF4-FFF2-40B4-BE49-F238E27FC236}">
                  <a16:creationId xmlns:a16="http://schemas.microsoft.com/office/drawing/2014/main" id="{00000000-0008-0000-0C00-000007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58728" name="Button 8" hidden="1">
              <a:extLst>
                <a:ext uri="{63B3BB69-23CF-44E3-9099-C40C66FF867C}">
                  <a14:compatExt spid="_x0000_s158728"/>
                </a:ext>
                <a:ext uri="{FF2B5EF4-FFF2-40B4-BE49-F238E27FC236}">
                  <a16:creationId xmlns:a16="http://schemas.microsoft.com/office/drawing/2014/main" id="{00000000-0008-0000-0C00-000008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8729" name="Button 9" hidden="1">
              <a:extLst>
                <a:ext uri="{63B3BB69-23CF-44E3-9099-C40C66FF867C}">
                  <a14:compatExt spid="_x0000_s158729"/>
                </a:ext>
                <a:ext uri="{FF2B5EF4-FFF2-40B4-BE49-F238E27FC236}">
                  <a16:creationId xmlns:a16="http://schemas.microsoft.com/office/drawing/2014/main" id="{00000000-0008-0000-0C00-000009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58730" name="Button 10" hidden="1">
              <a:extLst>
                <a:ext uri="{63B3BB69-23CF-44E3-9099-C40C66FF867C}">
                  <a14:compatExt spid="_x0000_s158730"/>
                </a:ext>
                <a:ext uri="{FF2B5EF4-FFF2-40B4-BE49-F238E27FC236}">
                  <a16:creationId xmlns:a16="http://schemas.microsoft.com/office/drawing/2014/main" id="{00000000-0008-0000-0C00-00000A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8731" name="Button 11" hidden="1">
              <a:extLst>
                <a:ext uri="{63B3BB69-23CF-44E3-9099-C40C66FF867C}">
                  <a14:compatExt spid="_x0000_s158731"/>
                </a:ext>
                <a:ext uri="{FF2B5EF4-FFF2-40B4-BE49-F238E27FC236}">
                  <a16:creationId xmlns:a16="http://schemas.microsoft.com/office/drawing/2014/main" id="{00000000-0008-0000-0C00-00000B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58732" name="Button 12" hidden="1">
              <a:extLst>
                <a:ext uri="{63B3BB69-23CF-44E3-9099-C40C66FF867C}">
                  <a14:compatExt spid="_x0000_s158732"/>
                </a:ext>
                <a:ext uri="{FF2B5EF4-FFF2-40B4-BE49-F238E27FC236}">
                  <a16:creationId xmlns:a16="http://schemas.microsoft.com/office/drawing/2014/main" id="{00000000-0008-0000-0C00-00000C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58733" name="Button 13" hidden="1">
              <a:extLst>
                <a:ext uri="{63B3BB69-23CF-44E3-9099-C40C66FF867C}">
                  <a14:compatExt spid="_x0000_s158733"/>
                </a:ext>
                <a:ext uri="{FF2B5EF4-FFF2-40B4-BE49-F238E27FC236}">
                  <a16:creationId xmlns:a16="http://schemas.microsoft.com/office/drawing/2014/main" id="{00000000-0008-0000-0C00-00000D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58734" name="Button 14" hidden="1">
              <a:extLst>
                <a:ext uri="{63B3BB69-23CF-44E3-9099-C40C66FF867C}">
                  <a14:compatExt spid="_x0000_s158734"/>
                </a:ext>
                <a:ext uri="{FF2B5EF4-FFF2-40B4-BE49-F238E27FC236}">
                  <a16:creationId xmlns:a16="http://schemas.microsoft.com/office/drawing/2014/main" id="{00000000-0008-0000-0C00-00000E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8735" name="Button 15" hidden="1">
              <a:extLst>
                <a:ext uri="{63B3BB69-23CF-44E3-9099-C40C66FF867C}">
                  <a14:compatExt spid="_x0000_s158735"/>
                </a:ext>
                <a:ext uri="{FF2B5EF4-FFF2-40B4-BE49-F238E27FC236}">
                  <a16:creationId xmlns:a16="http://schemas.microsoft.com/office/drawing/2014/main" id="{00000000-0008-0000-0C00-00000F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58736" name="Button 16" hidden="1">
              <a:extLst>
                <a:ext uri="{63B3BB69-23CF-44E3-9099-C40C66FF867C}">
                  <a14:compatExt spid="_x0000_s158736"/>
                </a:ext>
                <a:ext uri="{FF2B5EF4-FFF2-40B4-BE49-F238E27FC236}">
                  <a16:creationId xmlns:a16="http://schemas.microsoft.com/office/drawing/2014/main" id="{00000000-0008-0000-0C00-000010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58737" name="Button 17" hidden="1">
              <a:extLst>
                <a:ext uri="{63B3BB69-23CF-44E3-9099-C40C66FF867C}">
                  <a14:compatExt spid="_x0000_s158737"/>
                </a:ext>
                <a:ext uri="{FF2B5EF4-FFF2-40B4-BE49-F238E27FC236}">
                  <a16:creationId xmlns:a16="http://schemas.microsoft.com/office/drawing/2014/main" id="{00000000-0008-0000-0C00-000011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58738" name="Button 18" hidden="1">
              <a:extLst>
                <a:ext uri="{63B3BB69-23CF-44E3-9099-C40C66FF867C}">
                  <a14:compatExt spid="_x0000_s158738"/>
                </a:ext>
                <a:ext uri="{FF2B5EF4-FFF2-40B4-BE49-F238E27FC236}">
                  <a16:creationId xmlns:a16="http://schemas.microsoft.com/office/drawing/2014/main" id="{00000000-0008-0000-0C00-000012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58739" name="Button 19" hidden="1">
              <a:extLst>
                <a:ext uri="{63B3BB69-23CF-44E3-9099-C40C66FF867C}">
                  <a14:compatExt spid="_x0000_s158739"/>
                </a:ext>
                <a:ext uri="{FF2B5EF4-FFF2-40B4-BE49-F238E27FC236}">
                  <a16:creationId xmlns:a16="http://schemas.microsoft.com/office/drawing/2014/main" id="{00000000-0008-0000-0C00-000013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8740" name="Button 20" hidden="1">
              <a:extLst>
                <a:ext uri="{63B3BB69-23CF-44E3-9099-C40C66FF867C}">
                  <a14:compatExt spid="_x0000_s158740"/>
                </a:ext>
                <a:ext uri="{FF2B5EF4-FFF2-40B4-BE49-F238E27FC236}">
                  <a16:creationId xmlns:a16="http://schemas.microsoft.com/office/drawing/2014/main" id="{00000000-0008-0000-0C00-0000146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</xdr:colOff>
          <xdr:row>2</xdr:row>
          <xdr:rowOff>0</xdr:rowOff>
        </xdr:from>
        <xdr:to>
          <xdr:col>3</xdr:col>
          <xdr:colOff>1784350</xdr:colOff>
          <xdr:row>2</xdr:row>
          <xdr:rowOff>317500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F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Kampioenen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8177" name="Button 1" hidden="1">
              <a:extLst>
                <a:ext uri="{63B3BB69-23CF-44E3-9099-C40C66FF867C}">
                  <a14:compatExt spid="_x0000_s178177"/>
                </a:ext>
                <a:ext uri="{FF2B5EF4-FFF2-40B4-BE49-F238E27FC236}">
                  <a16:creationId xmlns:a16="http://schemas.microsoft.com/office/drawing/2014/main" id="{00000000-0008-0000-0D00-00000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8178" name="Button 2" hidden="1">
              <a:extLst>
                <a:ext uri="{63B3BB69-23CF-44E3-9099-C40C66FF867C}">
                  <a14:compatExt spid="_x0000_s178178"/>
                </a:ext>
                <a:ext uri="{FF2B5EF4-FFF2-40B4-BE49-F238E27FC236}">
                  <a16:creationId xmlns:a16="http://schemas.microsoft.com/office/drawing/2014/main" id="{00000000-0008-0000-0D00-00000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78179" name="Button 3" hidden="1">
              <a:extLst>
                <a:ext uri="{63B3BB69-23CF-44E3-9099-C40C66FF867C}">
                  <a14:compatExt spid="_x0000_s178179"/>
                </a:ext>
                <a:ext uri="{FF2B5EF4-FFF2-40B4-BE49-F238E27FC236}">
                  <a16:creationId xmlns:a16="http://schemas.microsoft.com/office/drawing/2014/main" id="{00000000-0008-0000-0D00-00000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8180" name="Button 4" hidden="1">
              <a:extLst>
                <a:ext uri="{63B3BB69-23CF-44E3-9099-C40C66FF867C}">
                  <a14:compatExt spid="_x0000_s178180"/>
                </a:ext>
                <a:ext uri="{FF2B5EF4-FFF2-40B4-BE49-F238E27FC236}">
                  <a16:creationId xmlns:a16="http://schemas.microsoft.com/office/drawing/2014/main" id="{00000000-0008-0000-0D00-00000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8181" name="Button 5" hidden="1">
              <a:extLst>
                <a:ext uri="{63B3BB69-23CF-44E3-9099-C40C66FF867C}">
                  <a14:compatExt spid="_x0000_s178181"/>
                </a:ext>
                <a:ext uri="{FF2B5EF4-FFF2-40B4-BE49-F238E27FC236}">
                  <a16:creationId xmlns:a16="http://schemas.microsoft.com/office/drawing/2014/main" id="{00000000-0008-0000-0D00-00000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8182" name="Button 6" hidden="1">
              <a:extLst>
                <a:ext uri="{63B3BB69-23CF-44E3-9099-C40C66FF867C}">
                  <a14:compatExt spid="_x0000_s178182"/>
                </a:ext>
                <a:ext uri="{FF2B5EF4-FFF2-40B4-BE49-F238E27FC236}">
                  <a16:creationId xmlns:a16="http://schemas.microsoft.com/office/drawing/2014/main" id="{00000000-0008-0000-0D00-00000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8183" name="Button 7" hidden="1">
              <a:extLst>
                <a:ext uri="{63B3BB69-23CF-44E3-9099-C40C66FF867C}">
                  <a14:compatExt spid="_x0000_s178183"/>
                </a:ext>
                <a:ext uri="{FF2B5EF4-FFF2-40B4-BE49-F238E27FC236}">
                  <a16:creationId xmlns:a16="http://schemas.microsoft.com/office/drawing/2014/main" id="{00000000-0008-0000-0D00-000007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8184" name="Button 8" hidden="1">
              <a:extLst>
                <a:ext uri="{63B3BB69-23CF-44E3-9099-C40C66FF867C}">
                  <a14:compatExt spid="_x0000_s178184"/>
                </a:ext>
                <a:ext uri="{FF2B5EF4-FFF2-40B4-BE49-F238E27FC236}">
                  <a16:creationId xmlns:a16="http://schemas.microsoft.com/office/drawing/2014/main" id="{00000000-0008-0000-0D00-000008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8185" name="Button 9" hidden="1">
              <a:extLst>
                <a:ext uri="{63B3BB69-23CF-44E3-9099-C40C66FF867C}">
                  <a14:compatExt spid="_x0000_s178185"/>
                </a:ext>
                <a:ext uri="{FF2B5EF4-FFF2-40B4-BE49-F238E27FC236}">
                  <a16:creationId xmlns:a16="http://schemas.microsoft.com/office/drawing/2014/main" id="{00000000-0008-0000-0D00-000009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8186" name="Button 10" hidden="1">
              <a:extLst>
                <a:ext uri="{63B3BB69-23CF-44E3-9099-C40C66FF867C}">
                  <a14:compatExt spid="_x0000_s178186"/>
                </a:ext>
                <a:ext uri="{FF2B5EF4-FFF2-40B4-BE49-F238E27FC236}">
                  <a16:creationId xmlns:a16="http://schemas.microsoft.com/office/drawing/2014/main" id="{00000000-0008-0000-0D00-00000A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8187" name="Button 11" hidden="1">
              <a:extLst>
                <a:ext uri="{63B3BB69-23CF-44E3-9099-C40C66FF867C}">
                  <a14:compatExt spid="_x0000_s178187"/>
                </a:ext>
                <a:ext uri="{FF2B5EF4-FFF2-40B4-BE49-F238E27FC236}">
                  <a16:creationId xmlns:a16="http://schemas.microsoft.com/office/drawing/2014/main" id="{00000000-0008-0000-0D00-00000B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78188" name="Button 12" hidden="1">
              <a:extLst>
                <a:ext uri="{63B3BB69-23CF-44E3-9099-C40C66FF867C}">
                  <a14:compatExt spid="_x0000_s178188"/>
                </a:ext>
                <a:ext uri="{FF2B5EF4-FFF2-40B4-BE49-F238E27FC236}">
                  <a16:creationId xmlns:a16="http://schemas.microsoft.com/office/drawing/2014/main" id="{00000000-0008-0000-0D00-00000C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8189" name="Button 13" hidden="1">
              <a:extLst>
                <a:ext uri="{63B3BB69-23CF-44E3-9099-C40C66FF867C}">
                  <a14:compatExt spid="_x0000_s178189"/>
                </a:ext>
                <a:ext uri="{FF2B5EF4-FFF2-40B4-BE49-F238E27FC236}">
                  <a16:creationId xmlns:a16="http://schemas.microsoft.com/office/drawing/2014/main" id="{00000000-0008-0000-0D00-00000D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8190" name="Button 14" hidden="1">
              <a:extLst>
                <a:ext uri="{63B3BB69-23CF-44E3-9099-C40C66FF867C}">
                  <a14:compatExt spid="_x0000_s178190"/>
                </a:ext>
                <a:ext uri="{FF2B5EF4-FFF2-40B4-BE49-F238E27FC236}">
                  <a16:creationId xmlns:a16="http://schemas.microsoft.com/office/drawing/2014/main" id="{00000000-0008-0000-0D00-00000E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8191" name="Button 15" hidden="1">
              <a:extLst>
                <a:ext uri="{63B3BB69-23CF-44E3-9099-C40C66FF867C}">
                  <a14:compatExt spid="_x0000_s178191"/>
                </a:ext>
                <a:ext uri="{FF2B5EF4-FFF2-40B4-BE49-F238E27FC236}">
                  <a16:creationId xmlns:a16="http://schemas.microsoft.com/office/drawing/2014/main" id="{00000000-0008-0000-0D00-00000F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8192" name="Button 16" hidden="1">
              <a:extLst>
                <a:ext uri="{63B3BB69-23CF-44E3-9099-C40C66FF867C}">
                  <a14:compatExt spid="_x0000_s178192"/>
                </a:ext>
                <a:ext uri="{FF2B5EF4-FFF2-40B4-BE49-F238E27FC236}">
                  <a16:creationId xmlns:a16="http://schemas.microsoft.com/office/drawing/2014/main" id="{00000000-0008-0000-0D00-000010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8193" name="Button 17" hidden="1">
              <a:extLst>
                <a:ext uri="{63B3BB69-23CF-44E3-9099-C40C66FF867C}">
                  <a14:compatExt spid="_x0000_s178193"/>
                </a:ext>
                <a:ext uri="{FF2B5EF4-FFF2-40B4-BE49-F238E27FC236}">
                  <a16:creationId xmlns:a16="http://schemas.microsoft.com/office/drawing/2014/main" id="{00000000-0008-0000-0D00-00001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8194" name="Button 18" hidden="1">
              <a:extLst>
                <a:ext uri="{63B3BB69-23CF-44E3-9099-C40C66FF867C}">
                  <a14:compatExt spid="_x0000_s178194"/>
                </a:ext>
                <a:ext uri="{FF2B5EF4-FFF2-40B4-BE49-F238E27FC236}">
                  <a16:creationId xmlns:a16="http://schemas.microsoft.com/office/drawing/2014/main" id="{00000000-0008-0000-0D00-00001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8195" name="Button 19" hidden="1">
              <a:extLst>
                <a:ext uri="{63B3BB69-23CF-44E3-9099-C40C66FF867C}">
                  <a14:compatExt spid="_x0000_s178195"/>
                </a:ext>
                <a:ext uri="{FF2B5EF4-FFF2-40B4-BE49-F238E27FC236}">
                  <a16:creationId xmlns:a16="http://schemas.microsoft.com/office/drawing/2014/main" id="{00000000-0008-0000-0D00-00001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8196" name="Button 20" hidden="1">
              <a:extLst>
                <a:ext uri="{63B3BB69-23CF-44E3-9099-C40C66FF867C}">
                  <a14:compatExt spid="_x0000_s178196"/>
                </a:ext>
                <a:ext uri="{FF2B5EF4-FFF2-40B4-BE49-F238E27FC236}">
                  <a16:creationId xmlns:a16="http://schemas.microsoft.com/office/drawing/2014/main" id="{00000000-0008-0000-0D00-00001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7937" name="Button 1" hidden="1">
              <a:extLst>
                <a:ext uri="{63B3BB69-23CF-44E3-9099-C40C66FF867C}">
                  <a14:compatExt spid="_x0000_s167937"/>
                </a:ext>
                <a:ext uri="{FF2B5EF4-FFF2-40B4-BE49-F238E27FC236}">
                  <a16:creationId xmlns:a16="http://schemas.microsoft.com/office/drawing/2014/main" id="{00000000-0008-0000-0E00-00000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7938" name="Button 2" hidden="1">
              <a:extLst>
                <a:ext uri="{63B3BB69-23CF-44E3-9099-C40C66FF867C}">
                  <a14:compatExt spid="_x0000_s167938"/>
                </a:ext>
                <a:ext uri="{FF2B5EF4-FFF2-40B4-BE49-F238E27FC236}">
                  <a16:creationId xmlns:a16="http://schemas.microsoft.com/office/drawing/2014/main" id="{00000000-0008-0000-0E00-00000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67939" name="Button 3" hidden="1">
              <a:extLst>
                <a:ext uri="{63B3BB69-23CF-44E3-9099-C40C66FF867C}">
                  <a14:compatExt spid="_x0000_s167939"/>
                </a:ext>
                <a:ext uri="{FF2B5EF4-FFF2-40B4-BE49-F238E27FC236}">
                  <a16:creationId xmlns:a16="http://schemas.microsoft.com/office/drawing/2014/main" id="{00000000-0008-0000-0E00-00000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0" name="Button 4" hidden="1">
              <a:extLst>
                <a:ext uri="{63B3BB69-23CF-44E3-9099-C40C66FF867C}">
                  <a14:compatExt spid="_x0000_s167940"/>
                </a:ext>
                <a:ext uri="{FF2B5EF4-FFF2-40B4-BE49-F238E27FC236}">
                  <a16:creationId xmlns:a16="http://schemas.microsoft.com/office/drawing/2014/main" id="{00000000-0008-0000-0E00-00000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7941" name="Button 5" hidden="1">
              <a:extLst>
                <a:ext uri="{63B3BB69-23CF-44E3-9099-C40C66FF867C}">
                  <a14:compatExt spid="_x0000_s167941"/>
                </a:ext>
                <a:ext uri="{FF2B5EF4-FFF2-40B4-BE49-F238E27FC236}">
                  <a16:creationId xmlns:a16="http://schemas.microsoft.com/office/drawing/2014/main" id="{00000000-0008-0000-0E00-000005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7942" name="Button 6" hidden="1">
              <a:extLst>
                <a:ext uri="{63B3BB69-23CF-44E3-9099-C40C66FF867C}">
                  <a14:compatExt spid="_x0000_s167942"/>
                </a:ext>
                <a:ext uri="{FF2B5EF4-FFF2-40B4-BE49-F238E27FC236}">
                  <a16:creationId xmlns:a16="http://schemas.microsoft.com/office/drawing/2014/main" id="{00000000-0008-0000-0E00-000006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7943" name="Button 7" hidden="1">
              <a:extLst>
                <a:ext uri="{63B3BB69-23CF-44E3-9099-C40C66FF867C}">
                  <a14:compatExt spid="_x0000_s167943"/>
                </a:ext>
                <a:ext uri="{FF2B5EF4-FFF2-40B4-BE49-F238E27FC236}">
                  <a16:creationId xmlns:a16="http://schemas.microsoft.com/office/drawing/2014/main" id="{00000000-0008-0000-0E00-000007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44" name="Button 8" hidden="1">
              <a:extLst>
                <a:ext uri="{63B3BB69-23CF-44E3-9099-C40C66FF867C}">
                  <a14:compatExt spid="_x0000_s167944"/>
                </a:ext>
                <a:ext uri="{FF2B5EF4-FFF2-40B4-BE49-F238E27FC236}">
                  <a16:creationId xmlns:a16="http://schemas.microsoft.com/office/drawing/2014/main" id="{00000000-0008-0000-0E00-000008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5" name="Button 9" hidden="1">
              <a:extLst>
                <a:ext uri="{63B3BB69-23CF-44E3-9099-C40C66FF867C}">
                  <a14:compatExt spid="_x0000_s167945"/>
                </a:ext>
                <a:ext uri="{FF2B5EF4-FFF2-40B4-BE49-F238E27FC236}">
                  <a16:creationId xmlns:a16="http://schemas.microsoft.com/office/drawing/2014/main" id="{00000000-0008-0000-0E00-000009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7946" name="Button 10" hidden="1">
              <a:extLst>
                <a:ext uri="{63B3BB69-23CF-44E3-9099-C40C66FF867C}">
                  <a14:compatExt spid="_x0000_s167946"/>
                </a:ext>
                <a:ext uri="{FF2B5EF4-FFF2-40B4-BE49-F238E27FC236}">
                  <a16:creationId xmlns:a16="http://schemas.microsoft.com/office/drawing/2014/main" id="{00000000-0008-0000-0E00-00000A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7947" name="Button 11" hidden="1">
              <a:extLst>
                <a:ext uri="{63B3BB69-23CF-44E3-9099-C40C66FF867C}">
                  <a14:compatExt spid="_x0000_s167947"/>
                </a:ext>
                <a:ext uri="{FF2B5EF4-FFF2-40B4-BE49-F238E27FC236}">
                  <a16:creationId xmlns:a16="http://schemas.microsoft.com/office/drawing/2014/main" id="{00000000-0008-0000-0E00-00000B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7948" name="Button 12" hidden="1">
              <a:extLst>
                <a:ext uri="{63B3BB69-23CF-44E3-9099-C40C66FF867C}">
                  <a14:compatExt spid="_x0000_s167948"/>
                </a:ext>
                <a:ext uri="{FF2B5EF4-FFF2-40B4-BE49-F238E27FC236}">
                  <a16:creationId xmlns:a16="http://schemas.microsoft.com/office/drawing/2014/main" id="{00000000-0008-0000-0E00-00000C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7949" name="Button 13" hidden="1">
              <a:extLst>
                <a:ext uri="{63B3BB69-23CF-44E3-9099-C40C66FF867C}">
                  <a14:compatExt spid="_x0000_s167949"/>
                </a:ext>
                <a:ext uri="{FF2B5EF4-FFF2-40B4-BE49-F238E27FC236}">
                  <a16:creationId xmlns:a16="http://schemas.microsoft.com/office/drawing/2014/main" id="{00000000-0008-0000-0E00-00000D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</xdr:row>
          <xdr:rowOff>152400</xdr:rowOff>
        </xdr:from>
        <xdr:to>
          <xdr:col>30</xdr:col>
          <xdr:colOff>0</xdr:colOff>
          <xdr:row>7</xdr:row>
          <xdr:rowOff>165100</xdr:rowOff>
        </xdr:to>
        <xdr:sp macro="" textlink="">
          <xdr:nvSpPr>
            <xdr:cNvPr id="167950" name="Button 14" hidden="1">
              <a:extLst>
                <a:ext uri="{63B3BB69-23CF-44E3-9099-C40C66FF867C}">
                  <a14:compatExt spid="_x0000_s167950"/>
                </a:ext>
                <a:ext uri="{FF2B5EF4-FFF2-40B4-BE49-F238E27FC236}">
                  <a16:creationId xmlns:a16="http://schemas.microsoft.com/office/drawing/2014/main" id="{00000000-0008-0000-0E00-00000E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1" name="Button 15" hidden="1">
              <a:extLst>
                <a:ext uri="{63B3BB69-23CF-44E3-9099-C40C66FF867C}">
                  <a14:compatExt spid="_x0000_s167951"/>
                </a:ext>
                <a:ext uri="{FF2B5EF4-FFF2-40B4-BE49-F238E27FC236}">
                  <a16:creationId xmlns:a16="http://schemas.microsoft.com/office/drawing/2014/main" id="{00000000-0008-0000-0E00-00000F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2" name="Button 16" hidden="1">
              <a:extLst>
                <a:ext uri="{63B3BB69-23CF-44E3-9099-C40C66FF867C}">
                  <a14:compatExt spid="_x0000_s167952"/>
                </a:ext>
                <a:ext uri="{FF2B5EF4-FFF2-40B4-BE49-F238E27FC236}">
                  <a16:creationId xmlns:a16="http://schemas.microsoft.com/office/drawing/2014/main" id="{00000000-0008-0000-0E00-000010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3" name="Button 17" hidden="1">
              <a:extLst>
                <a:ext uri="{63B3BB69-23CF-44E3-9099-C40C66FF867C}">
                  <a14:compatExt spid="_x0000_s167953"/>
                </a:ext>
                <a:ext uri="{FF2B5EF4-FFF2-40B4-BE49-F238E27FC236}">
                  <a16:creationId xmlns:a16="http://schemas.microsoft.com/office/drawing/2014/main" id="{00000000-0008-0000-0E00-00001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4" name="Button 18" hidden="1">
              <a:extLst>
                <a:ext uri="{63B3BB69-23CF-44E3-9099-C40C66FF867C}">
                  <a14:compatExt spid="_x0000_s167954"/>
                </a:ext>
                <a:ext uri="{FF2B5EF4-FFF2-40B4-BE49-F238E27FC236}">
                  <a16:creationId xmlns:a16="http://schemas.microsoft.com/office/drawing/2014/main" id="{00000000-0008-0000-0E00-00001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5" name="Button 19" hidden="1">
              <a:extLst>
                <a:ext uri="{63B3BB69-23CF-44E3-9099-C40C66FF867C}">
                  <a14:compatExt spid="_x0000_s167955"/>
                </a:ext>
                <a:ext uri="{FF2B5EF4-FFF2-40B4-BE49-F238E27FC236}">
                  <a16:creationId xmlns:a16="http://schemas.microsoft.com/office/drawing/2014/main" id="{00000000-0008-0000-0E00-00001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6" name="Button 20" hidden="1">
              <a:extLst>
                <a:ext uri="{63B3BB69-23CF-44E3-9099-C40C66FF867C}">
                  <a14:compatExt spid="_x0000_s167956"/>
                </a:ext>
                <a:ext uri="{FF2B5EF4-FFF2-40B4-BE49-F238E27FC236}">
                  <a16:creationId xmlns:a16="http://schemas.microsoft.com/office/drawing/2014/main" id="{00000000-0008-0000-0E00-00001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5</xdr:row>
          <xdr:rowOff>31750</xdr:rowOff>
        </xdr:from>
        <xdr:to>
          <xdr:col>2</xdr:col>
          <xdr:colOff>1143000</xdr:colOff>
          <xdr:row>6</xdr:row>
          <xdr:rowOff>146050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10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Winnaars opbouwen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1174750</xdr:colOff>
          <xdr:row>5</xdr:row>
          <xdr:rowOff>31750</xdr:rowOff>
        </xdr:from>
        <xdr:to>
          <xdr:col>3</xdr:col>
          <xdr:colOff>793750</xdr:colOff>
          <xdr:row>6</xdr:row>
          <xdr:rowOff>146050</xdr:rowOff>
        </xdr:to>
        <xdr:sp macro="" textlink="">
          <xdr:nvSpPr>
            <xdr:cNvPr id="109570" name="Button 2" hidden="1">
              <a:extLst>
                <a:ext uri="{63B3BB69-23CF-44E3-9099-C40C66FF867C}">
                  <a14:compatExt spid="_x0000_s109570"/>
                </a:ext>
                <a:ext uri="{FF2B5EF4-FFF2-40B4-BE49-F238E27FC236}">
                  <a16:creationId xmlns:a16="http://schemas.microsoft.com/office/drawing/2014/main" id="{00000000-0008-0000-1000-000002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Dubbele paarden/pony's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831850</xdr:colOff>
          <xdr:row>5</xdr:row>
          <xdr:rowOff>31750</xdr:rowOff>
        </xdr:from>
        <xdr:to>
          <xdr:col>6</xdr:col>
          <xdr:colOff>222250</xdr:colOff>
          <xdr:row>6</xdr:row>
          <xdr:rowOff>146050</xdr:rowOff>
        </xdr:to>
        <xdr:sp macro="" textlink="">
          <xdr:nvSpPr>
            <xdr:cNvPr id="109571" name="Button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0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Importeren gegevens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260350</xdr:colOff>
          <xdr:row>5</xdr:row>
          <xdr:rowOff>31750</xdr:rowOff>
        </xdr:from>
        <xdr:to>
          <xdr:col>8</xdr:col>
          <xdr:colOff>0</xdr:colOff>
          <xdr:row>6</xdr:row>
          <xdr:rowOff>146050</xdr:rowOff>
        </xdr:to>
        <xdr:sp macro="" textlink="">
          <xdr:nvSpPr>
            <xdr:cNvPr id="109572" name="Button 4" hidden="1">
              <a:extLst>
                <a:ext uri="{63B3BB69-23CF-44E3-9099-C40C66FF867C}">
                  <a14:compatExt spid="_x0000_s109572"/>
                </a:ext>
                <a:ext uri="{FF2B5EF4-FFF2-40B4-BE49-F238E27FC236}">
                  <a16:creationId xmlns:a16="http://schemas.microsoft.com/office/drawing/2014/main" id="{00000000-0008-0000-1000-000004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Verwerken gegevens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13</xdr:row>
          <xdr:rowOff>38100</xdr:rowOff>
        </xdr:from>
        <xdr:to>
          <xdr:col>2</xdr:col>
          <xdr:colOff>3041650</xdr:colOff>
          <xdr:row>16</xdr:row>
          <xdr:rowOff>146050</xdr:rowOff>
        </xdr:to>
        <xdr:sp macro="" textlink="">
          <xdr:nvSpPr>
            <xdr:cNvPr id="125974" name="Button 22" hidden="1">
              <a:extLst>
                <a:ext uri="{63B3BB69-23CF-44E3-9099-C40C66FF867C}">
                  <a14:compatExt spid="_x0000_s125974"/>
                </a:ext>
                <a:ext uri="{FF2B5EF4-FFF2-40B4-BE49-F238E27FC236}">
                  <a16:creationId xmlns:a16="http://schemas.microsoft.com/office/drawing/2014/main" id="{00000000-0008-0000-1100-00001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Tabbladen zichtbaar of verbergen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1289050</xdr:colOff>
          <xdr:row>1</xdr:row>
          <xdr:rowOff>0</xdr:rowOff>
        </xdr:from>
        <xdr:to>
          <xdr:col>7</xdr:col>
          <xdr:colOff>2012950</xdr:colOff>
          <xdr:row>2</xdr:row>
          <xdr:rowOff>317500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Afvaardiging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7153" name="Button 1" hidden="1">
              <a:extLst>
                <a:ext uri="{63B3BB69-23CF-44E3-9099-C40C66FF867C}">
                  <a14:compatExt spid="_x0000_s177153"/>
                </a:ext>
                <a:ext uri="{FF2B5EF4-FFF2-40B4-BE49-F238E27FC236}">
                  <a16:creationId xmlns:a16="http://schemas.microsoft.com/office/drawing/2014/main" id="{00000000-0008-0000-0200-000001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77154" name="Button 2" hidden="1">
              <a:extLst>
                <a:ext uri="{63B3BB69-23CF-44E3-9099-C40C66FF867C}">
                  <a14:compatExt spid="_x0000_s177154"/>
                </a:ext>
                <a:ext uri="{FF2B5EF4-FFF2-40B4-BE49-F238E27FC236}">
                  <a16:creationId xmlns:a16="http://schemas.microsoft.com/office/drawing/2014/main" id="{00000000-0008-0000-0200-000002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77155" name="Button 3" hidden="1">
              <a:extLst>
                <a:ext uri="{63B3BB69-23CF-44E3-9099-C40C66FF867C}">
                  <a14:compatExt spid="_x0000_s177155"/>
                </a:ext>
                <a:ext uri="{FF2B5EF4-FFF2-40B4-BE49-F238E27FC236}">
                  <a16:creationId xmlns:a16="http://schemas.microsoft.com/office/drawing/2014/main" id="{00000000-0008-0000-0200-000003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77156" name="Button 4" hidden="1">
              <a:extLst>
                <a:ext uri="{63B3BB69-23CF-44E3-9099-C40C66FF867C}">
                  <a14:compatExt spid="_x0000_s177156"/>
                </a:ext>
                <a:ext uri="{FF2B5EF4-FFF2-40B4-BE49-F238E27FC236}">
                  <a16:creationId xmlns:a16="http://schemas.microsoft.com/office/drawing/2014/main" id="{00000000-0008-0000-0200-000004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77157" name="Button 5" hidden="1">
              <a:extLst>
                <a:ext uri="{63B3BB69-23CF-44E3-9099-C40C66FF867C}">
                  <a14:compatExt spid="_x0000_s177157"/>
                </a:ext>
                <a:ext uri="{FF2B5EF4-FFF2-40B4-BE49-F238E27FC236}">
                  <a16:creationId xmlns:a16="http://schemas.microsoft.com/office/drawing/2014/main" id="{00000000-0008-0000-0200-000005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7158" name="Button 6" hidden="1">
              <a:extLst>
                <a:ext uri="{63B3BB69-23CF-44E3-9099-C40C66FF867C}">
                  <a14:compatExt spid="_x0000_s177158"/>
                </a:ext>
                <a:ext uri="{FF2B5EF4-FFF2-40B4-BE49-F238E27FC236}">
                  <a16:creationId xmlns:a16="http://schemas.microsoft.com/office/drawing/2014/main" id="{00000000-0008-0000-0200-000006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77159" name="Button 7" hidden="1">
              <a:extLst>
                <a:ext uri="{63B3BB69-23CF-44E3-9099-C40C66FF867C}">
                  <a14:compatExt spid="_x0000_s177159"/>
                </a:ext>
                <a:ext uri="{FF2B5EF4-FFF2-40B4-BE49-F238E27FC236}">
                  <a16:creationId xmlns:a16="http://schemas.microsoft.com/office/drawing/2014/main" id="{00000000-0008-0000-0200-000007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31750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77160" name="Button 8" hidden="1">
              <a:extLst>
                <a:ext uri="{63B3BB69-23CF-44E3-9099-C40C66FF867C}">
                  <a14:compatExt spid="_x0000_s177160"/>
                </a:ext>
                <a:ext uri="{FF2B5EF4-FFF2-40B4-BE49-F238E27FC236}">
                  <a16:creationId xmlns:a16="http://schemas.microsoft.com/office/drawing/2014/main" id="{00000000-0008-0000-0200-000008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77161" name="Button 9" hidden="1">
              <a:extLst>
                <a:ext uri="{63B3BB69-23CF-44E3-9099-C40C66FF867C}">
                  <a14:compatExt spid="_x0000_s177161"/>
                </a:ext>
                <a:ext uri="{FF2B5EF4-FFF2-40B4-BE49-F238E27FC236}">
                  <a16:creationId xmlns:a16="http://schemas.microsoft.com/office/drawing/2014/main" id="{00000000-0008-0000-0200-000009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31750</xdr:colOff>
          <xdr:row>6</xdr:row>
          <xdr:rowOff>31750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77162" name="Button 10" hidden="1">
              <a:extLst>
                <a:ext uri="{63B3BB69-23CF-44E3-9099-C40C66FF867C}">
                  <a14:compatExt spid="_x0000_s177162"/>
                </a:ext>
                <a:ext uri="{FF2B5EF4-FFF2-40B4-BE49-F238E27FC236}">
                  <a16:creationId xmlns:a16="http://schemas.microsoft.com/office/drawing/2014/main" id="{00000000-0008-0000-0200-00000A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7163" name="Button 11" hidden="1">
              <a:extLst>
                <a:ext uri="{63B3BB69-23CF-44E3-9099-C40C66FF867C}">
                  <a14:compatExt spid="_x0000_s177163"/>
                </a:ext>
                <a:ext uri="{FF2B5EF4-FFF2-40B4-BE49-F238E27FC236}">
                  <a16:creationId xmlns:a16="http://schemas.microsoft.com/office/drawing/2014/main" id="{00000000-0008-0000-0200-00000B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77164" name="Button 12" hidden="1">
              <a:extLst>
                <a:ext uri="{63B3BB69-23CF-44E3-9099-C40C66FF867C}">
                  <a14:compatExt spid="_x0000_s177164"/>
                </a:ext>
                <a:ext uri="{FF2B5EF4-FFF2-40B4-BE49-F238E27FC236}">
                  <a16:creationId xmlns:a16="http://schemas.microsoft.com/office/drawing/2014/main" id="{00000000-0008-0000-0200-00000C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77165" name="Button 13" hidden="1">
              <a:extLst>
                <a:ext uri="{63B3BB69-23CF-44E3-9099-C40C66FF867C}">
                  <a14:compatExt spid="_x0000_s177165"/>
                </a:ext>
                <a:ext uri="{FF2B5EF4-FFF2-40B4-BE49-F238E27FC236}">
                  <a16:creationId xmlns:a16="http://schemas.microsoft.com/office/drawing/2014/main" id="{00000000-0008-0000-0200-00000D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77166" name="Button 14" hidden="1">
              <a:extLst>
                <a:ext uri="{63B3BB69-23CF-44E3-9099-C40C66FF867C}">
                  <a14:compatExt spid="_x0000_s177166"/>
                </a:ext>
                <a:ext uri="{FF2B5EF4-FFF2-40B4-BE49-F238E27FC236}">
                  <a16:creationId xmlns:a16="http://schemas.microsoft.com/office/drawing/2014/main" id="{00000000-0008-0000-0200-00000E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77167" name="Button 15" hidden="1">
              <a:extLst>
                <a:ext uri="{63B3BB69-23CF-44E3-9099-C40C66FF867C}">
                  <a14:compatExt spid="_x0000_s177167"/>
                </a:ext>
                <a:ext uri="{FF2B5EF4-FFF2-40B4-BE49-F238E27FC236}">
                  <a16:creationId xmlns:a16="http://schemas.microsoft.com/office/drawing/2014/main" id="{00000000-0008-0000-0200-00000F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31750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77168" name="Button 16" hidden="1">
              <a:extLst>
                <a:ext uri="{63B3BB69-23CF-44E3-9099-C40C66FF867C}">
                  <a14:compatExt spid="_x0000_s177168"/>
                </a:ext>
                <a:ext uri="{FF2B5EF4-FFF2-40B4-BE49-F238E27FC236}">
                  <a16:creationId xmlns:a16="http://schemas.microsoft.com/office/drawing/2014/main" id="{00000000-0008-0000-0200-000010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77169" name="Button 17" hidden="1">
              <a:extLst>
                <a:ext uri="{63B3BB69-23CF-44E3-9099-C40C66FF867C}">
                  <a14:compatExt spid="_x0000_s177169"/>
                </a:ext>
                <a:ext uri="{FF2B5EF4-FFF2-40B4-BE49-F238E27FC236}">
                  <a16:creationId xmlns:a16="http://schemas.microsoft.com/office/drawing/2014/main" id="{00000000-0008-0000-0200-000011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77170" name="Button 18" hidden="1">
              <a:extLst>
                <a:ext uri="{63B3BB69-23CF-44E3-9099-C40C66FF867C}">
                  <a14:compatExt spid="_x0000_s177170"/>
                </a:ext>
                <a:ext uri="{FF2B5EF4-FFF2-40B4-BE49-F238E27FC236}">
                  <a16:creationId xmlns:a16="http://schemas.microsoft.com/office/drawing/2014/main" id="{00000000-0008-0000-0200-000012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77171" name="Button 19" hidden="1">
              <a:extLst>
                <a:ext uri="{63B3BB69-23CF-44E3-9099-C40C66FF867C}">
                  <a14:compatExt spid="_x0000_s177171"/>
                </a:ext>
                <a:ext uri="{FF2B5EF4-FFF2-40B4-BE49-F238E27FC236}">
                  <a16:creationId xmlns:a16="http://schemas.microsoft.com/office/drawing/2014/main" id="{00000000-0008-0000-0200-000013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31750</xdr:rowOff>
        </xdr:from>
        <xdr:to>
          <xdr:col>39</xdr:col>
          <xdr:colOff>184150</xdr:colOff>
          <xdr:row>8</xdr:row>
          <xdr:rowOff>0</xdr:rowOff>
        </xdr:to>
        <xdr:sp macro="" textlink="">
          <xdr:nvSpPr>
            <xdr:cNvPr id="177172" name="Button 20" hidden="1">
              <a:extLst>
                <a:ext uri="{63B3BB69-23CF-44E3-9099-C40C66FF867C}">
                  <a14:compatExt spid="_x0000_s177172"/>
                </a:ext>
                <a:ext uri="{FF2B5EF4-FFF2-40B4-BE49-F238E27FC236}">
                  <a16:creationId xmlns:a16="http://schemas.microsoft.com/office/drawing/2014/main" id="{00000000-0008-0000-0200-000014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77173" name="Button 21" hidden="1">
              <a:extLst>
                <a:ext uri="{63B3BB69-23CF-44E3-9099-C40C66FF867C}">
                  <a14:compatExt spid="_x0000_s177173"/>
                </a:ext>
                <a:ext uri="{FF2B5EF4-FFF2-40B4-BE49-F238E27FC236}">
                  <a16:creationId xmlns:a16="http://schemas.microsoft.com/office/drawing/2014/main" id="{00000000-0008-0000-0200-000015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77174" name="Button 22" hidden="1">
              <a:extLst>
                <a:ext uri="{63B3BB69-23CF-44E3-9099-C40C66FF867C}">
                  <a14:compatExt spid="_x0000_s177174"/>
                </a:ext>
                <a:ext uri="{FF2B5EF4-FFF2-40B4-BE49-F238E27FC236}">
                  <a16:creationId xmlns:a16="http://schemas.microsoft.com/office/drawing/2014/main" id="{00000000-0008-0000-0200-000016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7175" name="Button 23" hidden="1">
              <a:extLst>
                <a:ext uri="{63B3BB69-23CF-44E3-9099-C40C66FF867C}">
                  <a14:compatExt spid="_x0000_s177175"/>
                </a:ext>
                <a:ext uri="{FF2B5EF4-FFF2-40B4-BE49-F238E27FC236}">
                  <a16:creationId xmlns:a16="http://schemas.microsoft.com/office/drawing/2014/main" id="{00000000-0008-0000-0200-000017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7176" name="Button 24" hidden="1">
              <a:extLst>
                <a:ext uri="{63B3BB69-23CF-44E3-9099-C40C66FF867C}">
                  <a14:compatExt spid="_x0000_s177176"/>
                </a:ext>
                <a:ext uri="{FF2B5EF4-FFF2-40B4-BE49-F238E27FC236}">
                  <a16:creationId xmlns:a16="http://schemas.microsoft.com/office/drawing/2014/main" id="{00000000-0008-0000-0200-000018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7177" name="Button 25" hidden="1">
              <a:extLst>
                <a:ext uri="{63B3BB69-23CF-44E3-9099-C40C66FF867C}">
                  <a14:compatExt spid="_x0000_s177177"/>
                </a:ext>
                <a:ext uri="{FF2B5EF4-FFF2-40B4-BE49-F238E27FC236}">
                  <a16:creationId xmlns:a16="http://schemas.microsoft.com/office/drawing/2014/main" id="{00000000-0008-0000-0200-000019B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45409" name="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3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45410" name="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3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45411" name="Button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3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2" name="Button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3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45413" name="Button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3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45414" name="Button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3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45415" name="Button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3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45416" name="Button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3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7" name="Button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3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45418" name="Button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3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45419" name="Button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3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45420" name="Button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3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45421" name="Button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3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45485" name="Button 77" hidden="1">
              <a:extLst>
                <a:ext uri="{63B3BB69-23CF-44E3-9099-C40C66FF867C}">
                  <a14:compatExt spid="_x0000_s145485"/>
                </a:ext>
                <a:ext uri="{FF2B5EF4-FFF2-40B4-BE49-F238E27FC236}">
                  <a16:creationId xmlns:a16="http://schemas.microsoft.com/office/drawing/2014/main" id="{00000000-0008-0000-0300-00004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486" name="Button 78" hidden="1">
              <a:extLst>
                <a:ext uri="{63B3BB69-23CF-44E3-9099-C40C66FF867C}">
                  <a14:compatExt spid="_x0000_s145486"/>
                </a:ext>
                <a:ext uri="{FF2B5EF4-FFF2-40B4-BE49-F238E27FC236}">
                  <a16:creationId xmlns:a16="http://schemas.microsoft.com/office/drawing/2014/main" id="{00000000-0008-0000-0300-00004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45543" name="Button 135" hidden="1">
              <a:extLst>
                <a:ext uri="{63B3BB69-23CF-44E3-9099-C40C66FF867C}">
                  <a14:compatExt spid="_x0000_s145543"/>
                </a:ext>
                <a:ext uri="{FF2B5EF4-FFF2-40B4-BE49-F238E27FC236}">
                  <a16:creationId xmlns:a16="http://schemas.microsoft.com/office/drawing/2014/main" id="{00000000-0008-0000-0300-00008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45544" name="Button 136" hidden="1">
              <a:extLst>
                <a:ext uri="{63B3BB69-23CF-44E3-9099-C40C66FF867C}">
                  <a14:compatExt spid="_x0000_s145544"/>
                </a:ext>
                <a:ext uri="{FF2B5EF4-FFF2-40B4-BE49-F238E27FC236}">
                  <a16:creationId xmlns:a16="http://schemas.microsoft.com/office/drawing/2014/main" id="{00000000-0008-0000-0300-00008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45545" name="Button 137" hidden="1">
              <a:extLst>
                <a:ext uri="{63B3BB69-23CF-44E3-9099-C40C66FF867C}">
                  <a14:compatExt spid="_x0000_s145545"/>
                </a:ext>
                <a:ext uri="{FF2B5EF4-FFF2-40B4-BE49-F238E27FC236}">
                  <a16:creationId xmlns:a16="http://schemas.microsoft.com/office/drawing/2014/main" id="{00000000-0008-0000-0300-00008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45546" name="Button 138" hidden="1">
              <a:extLst>
                <a:ext uri="{63B3BB69-23CF-44E3-9099-C40C66FF867C}">
                  <a14:compatExt spid="_x0000_s145546"/>
                </a:ext>
                <a:ext uri="{FF2B5EF4-FFF2-40B4-BE49-F238E27FC236}">
                  <a16:creationId xmlns:a16="http://schemas.microsoft.com/office/drawing/2014/main" id="{00000000-0008-0000-0300-00008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547" name="Button 139" hidden="1">
              <a:extLst>
                <a:ext uri="{63B3BB69-23CF-44E3-9099-C40C66FF867C}">
                  <a14:compatExt spid="_x0000_s145547"/>
                </a:ext>
                <a:ext uri="{FF2B5EF4-FFF2-40B4-BE49-F238E27FC236}">
                  <a16:creationId xmlns:a16="http://schemas.microsoft.com/office/drawing/2014/main" id="{00000000-0008-0000-0300-00008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1793" name="Button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4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61794" name="Button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4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61795" name="Button 3" hidden="1">
              <a:extLst>
                <a:ext uri="{63B3BB69-23CF-44E3-9099-C40C66FF867C}">
                  <a14:compatExt spid="_x0000_s161795"/>
                </a:ext>
                <a:ext uri="{FF2B5EF4-FFF2-40B4-BE49-F238E27FC236}">
                  <a16:creationId xmlns:a16="http://schemas.microsoft.com/office/drawing/2014/main" id="{00000000-0008-0000-0400-000003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1796" name="Button 4" hidden="1">
              <a:extLst>
                <a:ext uri="{63B3BB69-23CF-44E3-9099-C40C66FF867C}">
                  <a14:compatExt spid="_x0000_s161796"/>
                </a:ext>
                <a:ext uri="{FF2B5EF4-FFF2-40B4-BE49-F238E27FC236}">
                  <a16:creationId xmlns:a16="http://schemas.microsoft.com/office/drawing/2014/main" id="{00000000-0008-0000-0400-000004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61797" name="Button 5" hidden="1">
              <a:extLst>
                <a:ext uri="{63B3BB69-23CF-44E3-9099-C40C66FF867C}">
                  <a14:compatExt spid="_x0000_s161797"/>
                </a:ext>
                <a:ext uri="{FF2B5EF4-FFF2-40B4-BE49-F238E27FC236}">
                  <a16:creationId xmlns:a16="http://schemas.microsoft.com/office/drawing/2014/main" id="{00000000-0008-0000-0400-000005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1798" name="Button 6" hidden="1">
              <a:extLst>
                <a:ext uri="{63B3BB69-23CF-44E3-9099-C40C66FF867C}">
                  <a14:compatExt spid="_x0000_s161798"/>
                </a:ext>
                <a:ext uri="{FF2B5EF4-FFF2-40B4-BE49-F238E27FC236}">
                  <a16:creationId xmlns:a16="http://schemas.microsoft.com/office/drawing/2014/main" id="{00000000-0008-0000-0400-000006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61799" name="Button 7" hidden="1">
              <a:extLst>
                <a:ext uri="{63B3BB69-23CF-44E3-9099-C40C66FF867C}">
                  <a14:compatExt spid="_x0000_s161799"/>
                </a:ext>
                <a:ext uri="{FF2B5EF4-FFF2-40B4-BE49-F238E27FC236}">
                  <a16:creationId xmlns:a16="http://schemas.microsoft.com/office/drawing/2014/main" id="{00000000-0008-0000-0400-000007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31750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61800" name="Button 8" hidden="1">
              <a:extLst>
                <a:ext uri="{63B3BB69-23CF-44E3-9099-C40C66FF867C}">
                  <a14:compatExt spid="_x0000_s161800"/>
                </a:ext>
                <a:ext uri="{FF2B5EF4-FFF2-40B4-BE49-F238E27FC236}">
                  <a16:creationId xmlns:a16="http://schemas.microsoft.com/office/drawing/2014/main" id="{00000000-0008-0000-0400-000008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1801" name="Button 9" hidden="1">
              <a:extLst>
                <a:ext uri="{63B3BB69-23CF-44E3-9099-C40C66FF867C}">
                  <a14:compatExt spid="_x0000_s161801"/>
                </a:ext>
                <a:ext uri="{FF2B5EF4-FFF2-40B4-BE49-F238E27FC236}">
                  <a16:creationId xmlns:a16="http://schemas.microsoft.com/office/drawing/2014/main" id="{00000000-0008-0000-0400-000009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31750</xdr:colOff>
          <xdr:row>6</xdr:row>
          <xdr:rowOff>31750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61802" name="Button 10" hidden="1">
              <a:extLst>
                <a:ext uri="{63B3BB69-23CF-44E3-9099-C40C66FF867C}">
                  <a14:compatExt spid="_x0000_s161802"/>
                </a:ext>
                <a:ext uri="{FF2B5EF4-FFF2-40B4-BE49-F238E27FC236}">
                  <a16:creationId xmlns:a16="http://schemas.microsoft.com/office/drawing/2014/main" id="{00000000-0008-0000-0400-00000A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1803" name="Button 11" hidden="1">
              <a:extLst>
                <a:ext uri="{63B3BB69-23CF-44E3-9099-C40C66FF867C}">
                  <a14:compatExt spid="_x0000_s161803"/>
                </a:ext>
                <a:ext uri="{FF2B5EF4-FFF2-40B4-BE49-F238E27FC236}">
                  <a16:creationId xmlns:a16="http://schemas.microsoft.com/office/drawing/2014/main" id="{00000000-0008-0000-0400-00000B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1804" name="Button 12" hidden="1">
              <a:extLst>
                <a:ext uri="{63B3BB69-23CF-44E3-9099-C40C66FF867C}">
                  <a14:compatExt spid="_x0000_s161804"/>
                </a:ext>
                <a:ext uri="{FF2B5EF4-FFF2-40B4-BE49-F238E27FC236}">
                  <a16:creationId xmlns:a16="http://schemas.microsoft.com/office/drawing/2014/main" id="{00000000-0008-0000-0400-00000C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61805" name="Button 13" hidden="1">
              <a:extLst>
                <a:ext uri="{63B3BB69-23CF-44E3-9099-C40C66FF867C}">
                  <a14:compatExt spid="_x0000_s161805"/>
                </a:ext>
                <a:ext uri="{FF2B5EF4-FFF2-40B4-BE49-F238E27FC236}">
                  <a16:creationId xmlns:a16="http://schemas.microsoft.com/office/drawing/2014/main" id="{00000000-0008-0000-0400-00000D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1806" name="Button 14" hidden="1">
              <a:extLst>
                <a:ext uri="{63B3BB69-23CF-44E3-9099-C40C66FF867C}">
                  <a14:compatExt spid="_x0000_s161806"/>
                </a:ext>
                <a:ext uri="{FF2B5EF4-FFF2-40B4-BE49-F238E27FC236}">
                  <a16:creationId xmlns:a16="http://schemas.microsoft.com/office/drawing/2014/main" id="{00000000-0008-0000-0400-00000E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61807" name="Button 15" hidden="1">
              <a:extLst>
                <a:ext uri="{63B3BB69-23CF-44E3-9099-C40C66FF867C}">
                  <a14:compatExt spid="_x0000_s161807"/>
                </a:ext>
                <a:ext uri="{FF2B5EF4-FFF2-40B4-BE49-F238E27FC236}">
                  <a16:creationId xmlns:a16="http://schemas.microsoft.com/office/drawing/2014/main" id="{00000000-0008-0000-0400-00000F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31750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61808" name="Button 16" hidden="1">
              <a:extLst>
                <a:ext uri="{63B3BB69-23CF-44E3-9099-C40C66FF867C}">
                  <a14:compatExt spid="_x0000_s161808"/>
                </a:ext>
                <a:ext uri="{FF2B5EF4-FFF2-40B4-BE49-F238E27FC236}">
                  <a16:creationId xmlns:a16="http://schemas.microsoft.com/office/drawing/2014/main" id="{00000000-0008-0000-0400-000010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61809" name="Button 17" hidden="1">
              <a:extLst>
                <a:ext uri="{63B3BB69-23CF-44E3-9099-C40C66FF867C}">
                  <a14:compatExt spid="_x0000_s161809"/>
                </a:ext>
                <a:ext uri="{FF2B5EF4-FFF2-40B4-BE49-F238E27FC236}">
                  <a16:creationId xmlns:a16="http://schemas.microsoft.com/office/drawing/2014/main" id="{00000000-0008-0000-0400-00001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61810" name="Button 18" hidden="1">
              <a:extLst>
                <a:ext uri="{63B3BB69-23CF-44E3-9099-C40C66FF867C}">
                  <a14:compatExt spid="_x0000_s161810"/>
                </a:ext>
                <a:ext uri="{FF2B5EF4-FFF2-40B4-BE49-F238E27FC236}">
                  <a16:creationId xmlns:a16="http://schemas.microsoft.com/office/drawing/2014/main" id="{00000000-0008-0000-0400-00001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61811" name="Button 19" hidden="1">
              <a:extLst>
                <a:ext uri="{63B3BB69-23CF-44E3-9099-C40C66FF867C}">
                  <a14:compatExt spid="_x0000_s161811"/>
                </a:ext>
                <a:ext uri="{FF2B5EF4-FFF2-40B4-BE49-F238E27FC236}">
                  <a16:creationId xmlns:a16="http://schemas.microsoft.com/office/drawing/2014/main" id="{00000000-0008-0000-0400-000013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31750</xdr:rowOff>
        </xdr:from>
        <xdr:to>
          <xdr:col>39</xdr:col>
          <xdr:colOff>184150</xdr:colOff>
          <xdr:row>8</xdr:row>
          <xdr:rowOff>0</xdr:rowOff>
        </xdr:to>
        <xdr:sp macro="" textlink="">
          <xdr:nvSpPr>
            <xdr:cNvPr id="161812" name="Button 20" hidden="1">
              <a:extLst>
                <a:ext uri="{63B3BB69-23CF-44E3-9099-C40C66FF867C}">
                  <a14:compatExt spid="_x0000_s161812"/>
                </a:ext>
                <a:ext uri="{FF2B5EF4-FFF2-40B4-BE49-F238E27FC236}">
                  <a16:creationId xmlns:a16="http://schemas.microsoft.com/office/drawing/2014/main" id="{00000000-0008-0000-0400-000014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1813" name="Button 21" hidden="1">
              <a:extLst>
                <a:ext uri="{63B3BB69-23CF-44E3-9099-C40C66FF867C}">
                  <a14:compatExt spid="_x0000_s161813"/>
                </a:ext>
                <a:ext uri="{FF2B5EF4-FFF2-40B4-BE49-F238E27FC236}">
                  <a16:creationId xmlns:a16="http://schemas.microsoft.com/office/drawing/2014/main" id="{00000000-0008-0000-0400-000015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3841" name="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5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3842" name="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5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63843" name="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5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4" name="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5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3845" name="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5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3846" name="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5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3847" name="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5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3848" name="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5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9" name="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5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3850" name="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5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3851" name="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5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3852" name="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5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3853" name="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5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3854" name="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5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55" name="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5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3856" name="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5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3857" name="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5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3858" name="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5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3859" name="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5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60" name="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5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2817" name="Button 1" hidden="1">
              <a:extLst>
                <a:ext uri="{63B3BB69-23CF-44E3-9099-C40C66FF867C}">
                  <a14:compatExt spid="_x0000_s162817"/>
                </a:ext>
                <a:ext uri="{FF2B5EF4-FFF2-40B4-BE49-F238E27FC236}">
                  <a16:creationId xmlns:a16="http://schemas.microsoft.com/office/drawing/2014/main" id="{00000000-0008-0000-0600-000001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62818" name="Button 2" hidden="1">
              <a:extLst>
                <a:ext uri="{63B3BB69-23CF-44E3-9099-C40C66FF867C}">
                  <a14:compatExt spid="_x0000_s162818"/>
                </a:ext>
                <a:ext uri="{FF2B5EF4-FFF2-40B4-BE49-F238E27FC236}">
                  <a16:creationId xmlns:a16="http://schemas.microsoft.com/office/drawing/2014/main" id="{00000000-0008-0000-0600-000002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62819" name="Button 3" hidden="1">
              <a:extLst>
                <a:ext uri="{63B3BB69-23CF-44E3-9099-C40C66FF867C}">
                  <a14:compatExt spid="_x0000_s162819"/>
                </a:ext>
                <a:ext uri="{FF2B5EF4-FFF2-40B4-BE49-F238E27FC236}">
                  <a16:creationId xmlns:a16="http://schemas.microsoft.com/office/drawing/2014/main" id="{00000000-0008-0000-0600-000003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2820" name="Button 4" hidden="1">
              <a:extLst>
                <a:ext uri="{63B3BB69-23CF-44E3-9099-C40C66FF867C}">
                  <a14:compatExt spid="_x0000_s162820"/>
                </a:ext>
                <a:ext uri="{FF2B5EF4-FFF2-40B4-BE49-F238E27FC236}">
                  <a16:creationId xmlns:a16="http://schemas.microsoft.com/office/drawing/2014/main" id="{00000000-0008-0000-0600-000004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62821" name="Button 5" hidden="1">
              <a:extLst>
                <a:ext uri="{63B3BB69-23CF-44E3-9099-C40C66FF867C}">
                  <a14:compatExt spid="_x0000_s162821"/>
                </a:ext>
                <a:ext uri="{FF2B5EF4-FFF2-40B4-BE49-F238E27FC236}">
                  <a16:creationId xmlns:a16="http://schemas.microsoft.com/office/drawing/2014/main" id="{00000000-0008-0000-0600-000005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2822" name="Button 6" hidden="1">
              <a:extLst>
                <a:ext uri="{63B3BB69-23CF-44E3-9099-C40C66FF867C}">
                  <a14:compatExt spid="_x0000_s162822"/>
                </a:ext>
                <a:ext uri="{FF2B5EF4-FFF2-40B4-BE49-F238E27FC236}">
                  <a16:creationId xmlns:a16="http://schemas.microsoft.com/office/drawing/2014/main" id="{00000000-0008-0000-0600-000006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62823" name="Button 7" hidden="1">
              <a:extLst>
                <a:ext uri="{63B3BB69-23CF-44E3-9099-C40C66FF867C}">
                  <a14:compatExt spid="_x0000_s162823"/>
                </a:ext>
                <a:ext uri="{FF2B5EF4-FFF2-40B4-BE49-F238E27FC236}">
                  <a16:creationId xmlns:a16="http://schemas.microsoft.com/office/drawing/2014/main" id="{00000000-0008-0000-0600-000007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31750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62824" name="Button 8" hidden="1">
              <a:extLst>
                <a:ext uri="{63B3BB69-23CF-44E3-9099-C40C66FF867C}">
                  <a14:compatExt spid="_x0000_s162824"/>
                </a:ext>
                <a:ext uri="{FF2B5EF4-FFF2-40B4-BE49-F238E27FC236}">
                  <a16:creationId xmlns:a16="http://schemas.microsoft.com/office/drawing/2014/main" id="{00000000-0008-0000-0600-000008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2825" name="Button 9" hidden="1">
              <a:extLst>
                <a:ext uri="{63B3BB69-23CF-44E3-9099-C40C66FF867C}">
                  <a14:compatExt spid="_x0000_s162825"/>
                </a:ext>
                <a:ext uri="{FF2B5EF4-FFF2-40B4-BE49-F238E27FC236}">
                  <a16:creationId xmlns:a16="http://schemas.microsoft.com/office/drawing/2014/main" id="{00000000-0008-0000-0600-000009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31750</xdr:colOff>
          <xdr:row>6</xdr:row>
          <xdr:rowOff>31750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62826" name="Button 10" hidden="1">
              <a:extLst>
                <a:ext uri="{63B3BB69-23CF-44E3-9099-C40C66FF867C}">
                  <a14:compatExt spid="_x0000_s162826"/>
                </a:ext>
                <a:ext uri="{FF2B5EF4-FFF2-40B4-BE49-F238E27FC236}">
                  <a16:creationId xmlns:a16="http://schemas.microsoft.com/office/drawing/2014/main" id="{00000000-0008-0000-0600-00000A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2827" name="Button 11" hidden="1">
              <a:extLst>
                <a:ext uri="{63B3BB69-23CF-44E3-9099-C40C66FF867C}">
                  <a14:compatExt spid="_x0000_s162827"/>
                </a:ext>
                <a:ext uri="{FF2B5EF4-FFF2-40B4-BE49-F238E27FC236}">
                  <a16:creationId xmlns:a16="http://schemas.microsoft.com/office/drawing/2014/main" id="{00000000-0008-0000-0600-00000B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2828" name="Button 12" hidden="1">
              <a:extLst>
                <a:ext uri="{63B3BB69-23CF-44E3-9099-C40C66FF867C}">
                  <a14:compatExt spid="_x0000_s162828"/>
                </a:ext>
                <a:ext uri="{FF2B5EF4-FFF2-40B4-BE49-F238E27FC236}">
                  <a16:creationId xmlns:a16="http://schemas.microsoft.com/office/drawing/2014/main" id="{00000000-0008-0000-0600-00000C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62829" name="Button 13" hidden="1">
              <a:extLst>
                <a:ext uri="{63B3BB69-23CF-44E3-9099-C40C66FF867C}">
                  <a14:compatExt spid="_x0000_s162829"/>
                </a:ext>
                <a:ext uri="{FF2B5EF4-FFF2-40B4-BE49-F238E27FC236}">
                  <a16:creationId xmlns:a16="http://schemas.microsoft.com/office/drawing/2014/main" id="{00000000-0008-0000-0600-00000D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62830" name="Button 14" hidden="1">
              <a:extLst>
                <a:ext uri="{63B3BB69-23CF-44E3-9099-C40C66FF867C}">
                  <a14:compatExt spid="_x0000_s162830"/>
                </a:ext>
                <a:ext uri="{FF2B5EF4-FFF2-40B4-BE49-F238E27FC236}">
                  <a16:creationId xmlns:a16="http://schemas.microsoft.com/office/drawing/2014/main" id="{00000000-0008-0000-0600-00000E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62831" name="Button 15" hidden="1">
              <a:extLst>
                <a:ext uri="{63B3BB69-23CF-44E3-9099-C40C66FF867C}">
                  <a14:compatExt spid="_x0000_s162831"/>
                </a:ext>
                <a:ext uri="{FF2B5EF4-FFF2-40B4-BE49-F238E27FC236}">
                  <a16:creationId xmlns:a16="http://schemas.microsoft.com/office/drawing/2014/main" id="{00000000-0008-0000-0600-00000F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31750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62832" name="Button 16" hidden="1">
              <a:extLst>
                <a:ext uri="{63B3BB69-23CF-44E3-9099-C40C66FF867C}">
                  <a14:compatExt spid="_x0000_s162832"/>
                </a:ext>
                <a:ext uri="{FF2B5EF4-FFF2-40B4-BE49-F238E27FC236}">
                  <a16:creationId xmlns:a16="http://schemas.microsoft.com/office/drawing/2014/main" id="{00000000-0008-0000-0600-000010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62833" name="Button 17" hidden="1">
              <a:extLst>
                <a:ext uri="{63B3BB69-23CF-44E3-9099-C40C66FF867C}">
                  <a14:compatExt spid="_x0000_s162833"/>
                </a:ext>
                <a:ext uri="{FF2B5EF4-FFF2-40B4-BE49-F238E27FC236}">
                  <a16:creationId xmlns:a16="http://schemas.microsoft.com/office/drawing/2014/main" id="{00000000-0008-0000-0600-000011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62834" name="Button 18" hidden="1">
              <a:extLst>
                <a:ext uri="{63B3BB69-23CF-44E3-9099-C40C66FF867C}">
                  <a14:compatExt spid="_x0000_s162834"/>
                </a:ext>
                <a:ext uri="{FF2B5EF4-FFF2-40B4-BE49-F238E27FC236}">
                  <a16:creationId xmlns:a16="http://schemas.microsoft.com/office/drawing/2014/main" id="{00000000-0008-0000-0600-000012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62835" name="Button 19" hidden="1">
              <a:extLst>
                <a:ext uri="{63B3BB69-23CF-44E3-9099-C40C66FF867C}">
                  <a14:compatExt spid="_x0000_s162835"/>
                </a:ext>
                <a:ext uri="{FF2B5EF4-FFF2-40B4-BE49-F238E27FC236}">
                  <a16:creationId xmlns:a16="http://schemas.microsoft.com/office/drawing/2014/main" id="{00000000-0008-0000-0600-000013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31750</xdr:rowOff>
        </xdr:from>
        <xdr:to>
          <xdr:col>39</xdr:col>
          <xdr:colOff>184150</xdr:colOff>
          <xdr:row>8</xdr:row>
          <xdr:rowOff>0</xdr:rowOff>
        </xdr:to>
        <xdr:sp macro="" textlink="">
          <xdr:nvSpPr>
            <xdr:cNvPr id="162836" name="Button 20" hidden="1">
              <a:extLst>
                <a:ext uri="{63B3BB69-23CF-44E3-9099-C40C66FF867C}">
                  <a14:compatExt spid="_x0000_s162836"/>
                </a:ext>
                <a:ext uri="{FF2B5EF4-FFF2-40B4-BE49-F238E27FC236}">
                  <a16:creationId xmlns:a16="http://schemas.microsoft.com/office/drawing/2014/main" id="{00000000-0008-0000-0600-000014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62837" name="Button 21" hidden="1">
              <a:extLst>
                <a:ext uri="{63B3BB69-23CF-44E3-9099-C40C66FF867C}">
                  <a14:compatExt spid="_x0000_s162837"/>
                </a:ext>
                <a:ext uri="{FF2B5EF4-FFF2-40B4-BE49-F238E27FC236}">
                  <a16:creationId xmlns:a16="http://schemas.microsoft.com/office/drawing/2014/main" id="{00000000-0008-0000-0600-000015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2838" name="Button 22" hidden="1">
              <a:extLst>
                <a:ext uri="{63B3BB69-23CF-44E3-9099-C40C66FF867C}">
                  <a14:compatExt spid="_x0000_s162838"/>
                </a:ext>
                <a:ext uri="{FF2B5EF4-FFF2-40B4-BE49-F238E27FC236}">
                  <a16:creationId xmlns:a16="http://schemas.microsoft.com/office/drawing/2014/main" id="{00000000-0008-0000-0600-000016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2839" name="Button 23" hidden="1">
              <a:extLst>
                <a:ext uri="{63B3BB69-23CF-44E3-9099-C40C66FF867C}">
                  <a14:compatExt spid="_x0000_s162839"/>
                </a:ext>
                <a:ext uri="{FF2B5EF4-FFF2-40B4-BE49-F238E27FC236}">
                  <a16:creationId xmlns:a16="http://schemas.microsoft.com/office/drawing/2014/main" id="{00000000-0008-0000-0600-000017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6673" name="Button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07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56674" name="Button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07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56675" name="Button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07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6676" name="Button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07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56677" name="Button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07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6678" name="Button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07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56679" name="Button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07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56680" name="Button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07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6681" name="Button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07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56682" name="Button 10" hidden="1">
              <a:extLst>
                <a:ext uri="{63B3BB69-23CF-44E3-9099-C40C66FF867C}">
                  <a14:compatExt spid="_x0000_s156682"/>
                </a:ext>
                <a:ext uri="{FF2B5EF4-FFF2-40B4-BE49-F238E27FC236}">
                  <a16:creationId xmlns:a16="http://schemas.microsoft.com/office/drawing/2014/main" id="{00000000-0008-0000-0700-00000A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6683" name="Button 11" hidden="1">
              <a:extLst>
                <a:ext uri="{63B3BB69-23CF-44E3-9099-C40C66FF867C}">
                  <a14:compatExt spid="_x0000_s156683"/>
                </a:ext>
                <a:ext uri="{FF2B5EF4-FFF2-40B4-BE49-F238E27FC236}">
                  <a16:creationId xmlns:a16="http://schemas.microsoft.com/office/drawing/2014/main" id="{00000000-0008-0000-0700-00000B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56684" name="Button 12" hidden="1">
              <a:extLst>
                <a:ext uri="{63B3BB69-23CF-44E3-9099-C40C66FF867C}">
                  <a14:compatExt spid="_x0000_s156684"/>
                </a:ext>
                <a:ext uri="{FF2B5EF4-FFF2-40B4-BE49-F238E27FC236}">
                  <a16:creationId xmlns:a16="http://schemas.microsoft.com/office/drawing/2014/main" id="{00000000-0008-0000-0700-00000C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56685" name="Button 13" hidden="1">
              <a:extLst>
                <a:ext uri="{63B3BB69-23CF-44E3-9099-C40C66FF867C}">
                  <a14:compatExt spid="_x0000_s156685"/>
                </a:ext>
                <a:ext uri="{FF2B5EF4-FFF2-40B4-BE49-F238E27FC236}">
                  <a16:creationId xmlns:a16="http://schemas.microsoft.com/office/drawing/2014/main" id="{00000000-0008-0000-0700-00000D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56686" name="Button 14" hidden="1">
              <a:extLst>
                <a:ext uri="{63B3BB69-23CF-44E3-9099-C40C66FF867C}">
                  <a14:compatExt spid="_x0000_s156686"/>
                </a:ext>
                <a:ext uri="{FF2B5EF4-FFF2-40B4-BE49-F238E27FC236}">
                  <a16:creationId xmlns:a16="http://schemas.microsoft.com/office/drawing/2014/main" id="{00000000-0008-0000-0700-00000E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6687" name="Button 15" hidden="1">
              <a:extLst>
                <a:ext uri="{63B3BB69-23CF-44E3-9099-C40C66FF867C}">
                  <a14:compatExt spid="_x0000_s156687"/>
                </a:ext>
                <a:ext uri="{FF2B5EF4-FFF2-40B4-BE49-F238E27FC236}">
                  <a16:creationId xmlns:a16="http://schemas.microsoft.com/office/drawing/2014/main" id="{00000000-0008-0000-0700-00000F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56688" name="Button 16" hidden="1">
              <a:extLst>
                <a:ext uri="{63B3BB69-23CF-44E3-9099-C40C66FF867C}">
                  <a14:compatExt spid="_x0000_s156688"/>
                </a:ext>
                <a:ext uri="{FF2B5EF4-FFF2-40B4-BE49-F238E27FC236}">
                  <a16:creationId xmlns:a16="http://schemas.microsoft.com/office/drawing/2014/main" id="{00000000-0008-0000-0700-000010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56689" name="Button 17" hidden="1">
              <a:extLst>
                <a:ext uri="{63B3BB69-23CF-44E3-9099-C40C66FF867C}">
                  <a14:compatExt spid="_x0000_s156689"/>
                </a:ext>
                <a:ext uri="{FF2B5EF4-FFF2-40B4-BE49-F238E27FC236}">
                  <a16:creationId xmlns:a16="http://schemas.microsoft.com/office/drawing/2014/main" id="{00000000-0008-0000-0700-00001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56690" name="Button 18" hidden="1">
              <a:extLst>
                <a:ext uri="{63B3BB69-23CF-44E3-9099-C40C66FF867C}">
                  <a14:compatExt spid="_x0000_s156690"/>
                </a:ext>
                <a:ext uri="{FF2B5EF4-FFF2-40B4-BE49-F238E27FC236}">
                  <a16:creationId xmlns:a16="http://schemas.microsoft.com/office/drawing/2014/main" id="{00000000-0008-0000-0700-00001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56691" name="Button 19" hidden="1">
              <a:extLst>
                <a:ext uri="{63B3BB69-23CF-44E3-9099-C40C66FF867C}">
                  <a14:compatExt spid="_x0000_s156691"/>
                </a:ext>
                <a:ext uri="{FF2B5EF4-FFF2-40B4-BE49-F238E27FC236}">
                  <a16:creationId xmlns:a16="http://schemas.microsoft.com/office/drawing/2014/main" id="{00000000-0008-0000-0700-00001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56692" name="Button 20" hidden="1">
              <a:extLst>
                <a:ext uri="{63B3BB69-23CF-44E3-9099-C40C66FF867C}">
                  <a14:compatExt spid="_x0000_s156692"/>
                </a:ext>
                <a:ext uri="{FF2B5EF4-FFF2-40B4-BE49-F238E27FC236}">
                  <a16:creationId xmlns:a16="http://schemas.microsoft.com/office/drawing/2014/main" id="{00000000-0008-0000-0700-00001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4865" name="Button 1" hidden="1">
              <a:extLst>
                <a:ext uri="{63B3BB69-23CF-44E3-9099-C40C66FF867C}">
                  <a14:compatExt spid="_x0000_s164865"/>
                </a:ext>
                <a:ext uri="{FF2B5EF4-FFF2-40B4-BE49-F238E27FC236}">
                  <a16:creationId xmlns:a16="http://schemas.microsoft.com/office/drawing/2014/main" id="{00000000-0008-0000-0800-000001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4866" name="Button 2" hidden="1">
              <a:extLst>
                <a:ext uri="{63B3BB69-23CF-44E3-9099-C40C66FF867C}">
                  <a14:compatExt spid="_x0000_s164866"/>
                </a:ext>
                <a:ext uri="{FF2B5EF4-FFF2-40B4-BE49-F238E27FC236}">
                  <a16:creationId xmlns:a16="http://schemas.microsoft.com/office/drawing/2014/main" id="{00000000-0008-0000-0800-000002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64867" name="Button 3" hidden="1">
              <a:extLst>
                <a:ext uri="{63B3BB69-23CF-44E3-9099-C40C66FF867C}">
                  <a14:compatExt spid="_x0000_s164867"/>
                </a:ext>
                <a:ext uri="{FF2B5EF4-FFF2-40B4-BE49-F238E27FC236}">
                  <a16:creationId xmlns:a16="http://schemas.microsoft.com/office/drawing/2014/main" id="{00000000-0008-0000-0800-000003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4868" name="Button 4" hidden="1">
              <a:extLst>
                <a:ext uri="{63B3BB69-23CF-44E3-9099-C40C66FF867C}">
                  <a14:compatExt spid="_x0000_s164868"/>
                </a:ext>
                <a:ext uri="{FF2B5EF4-FFF2-40B4-BE49-F238E27FC236}">
                  <a16:creationId xmlns:a16="http://schemas.microsoft.com/office/drawing/2014/main" id="{00000000-0008-0000-0800-000004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4869" name="Button 5" hidden="1">
              <a:extLst>
                <a:ext uri="{63B3BB69-23CF-44E3-9099-C40C66FF867C}">
                  <a14:compatExt spid="_x0000_s164869"/>
                </a:ext>
                <a:ext uri="{FF2B5EF4-FFF2-40B4-BE49-F238E27FC236}">
                  <a16:creationId xmlns:a16="http://schemas.microsoft.com/office/drawing/2014/main" id="{00000000-0008-0000-0800-000005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4870" name="Button 6" hidden="1">
              <a:extLst>
                <a:ext uri="{63B3BB69-23CF-44E3-9099-C40C66FF867C}">
                  <a14:compatExt spid="_x0000_s164870"/>
                </a:ext>
                <a:ext uri="{FF2B5EF4-FFF2-40B4-BE49-F238E27FC236}">
                  <a16:creationId xmlns:a16="http://schemas.microsoft.com/office/drawing/2014/main" id="{00000000-0008-0000-0800-000006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4871" name="Button 7" hidden="1">
              <a:extLst>
                <a:ext uri="{63B3BB69-23CF-44E3-9099-C40C66FF867C}">
                  <a14:compatExt spid="_x0000_s164871"/>
                </a:ext>
                <a:ext uri="{FF2B5EF4-FFF2-40B4-BE49-F238E27FC236}">
                  <a16:creationId xmlns:a16="http://schemas.microsoft.com/office/drawing/2014/main" id="{00000000-0008-0000-0800-000007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4872" name="Button 8" hidden="1">
              <a:extLst>
                <a:ext uri="{63B3BB69-23CF-44E3-9099-C40C66FF867C}">
                  <a14:compatExt spid="_x0000_s164872"/>
                </a:ext>
                <a:ext uri="{FF2B5EF4-FFF2-40B4-BE49-F238E27FC236}">
                  <a16:creationId xmlns:a16="http://schemas.microsoft.com/office/drawing/2014/main" id="{00000000-0008-0000-0800-000008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4873" name="Button 9" hidden="1">
              <a:extLst>
                <a:ext uri="{63B3BB69-23CF-44E3-9099-C40C66FF867C}">
                  <a14:compatExt spid="_x0000_s164873"/>
                </a:ext>
                <a:ext uri="{FF2B5EF4-FFF2-40B4-BE49-F238E27FC236}">
                  <a16:creationId xmlns:a16="http://schemas.microsoft.com/office/drawing/2014/main" id="{00000000-0008-0000-0800-000009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4874" name="Button 10" hidden="1">
              <a:extLst>
                <a:ext uri="{63B3BB69-23CF-44E3-9099-C40C66FF867C}">
                  <a14:compatExt spid="_x0000_s164874"/>
                </a:ext>
                <a:ext uri="{FF2B5EF4-FFF2-40B4-BE49-F238E27FC236}">
                  <a16:creationId xmlns:a16="http://schemas.microsoft.com/office/drawing/2014/main" id="{00000000-0008-0000-0800-00000A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4875" name="Button 11" hidden="1">
              <a:extLst>
                <a:ext uri="{63B3BB69-23CF-44E3-9099-C40C66FF867C}">
                  <a14:compatExt spid="_x0000_s164875"/>
                </a:ext>
                <a:ext uri="{FF2B5EF4-FFF2-40B4-BE49-F238E27FC236}">
                  <a16:creationId xmlns:a16="http://schemas.microsoft.com/office/drawing/2014/main" id="{00000000-0008-0000-0800-00000B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4876" name="Button 12" hidden="1">
              <a:extLst>
                <a:ext uri="{63B3BB69-23CF-44E3-9099-C40C66FF867C}">
                  <a14:compatExt spid="_x0000_s164876"/>
                </a:ext>
                <a:ext uri="{FF2B5EF4-FFF2-40B4-BE49-F238E27FC236}">
                  <a16:creationId xmlns:a16="http://schemas.microsoft.com/office/drawing/2014/main" id="{00000000-0008-0000-0800-00000C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4877" name="Button 13" hidden="1">
              <a:extLst>
                <a:ext uri="{63B3BB69-23CF-44E3-9099-C40C66FF867C}">
                  <a14:compatExt spid="_x0000_s164877"/>
                </a:ext>
                <a:ext uri="{FF2B5EF4-FFF2-40B4-BE49-F238E27FC236}">
                  <a16:creationId xmlns:a16="http://schemas.microsoft.com/office/drawing/2014/main" id="{00000000-0008-0000-0800-00000D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4878" name="Button 14" hidden="1">
              <a:extLst>
                <a:ext uri="{63B3BB69-23CF-44E3-9099-C40C66FF867C}">
                  <a14:compatExt spid="_x0000_s164878"/>
                </a:ext>
                <a:ext uri="{FF2B5EF4-FFF2-40B4-BE49-F238E27FC236}">
                  <a16:creationId xmlns:a16="http://schemas.microsoft.com/office/drawing/2014/main" id="{00000000-0008-0000-0800-00000E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4879" name="Button 15" hidden="1">
              <a:extLst>
                <a:ext uri="{63B3BB69-23CF-44E3-9099-C40C66FF867C}">
                  <a14:compatExt spid="_x0000_s164879"/>
                </a:ext>
                <a:ext uri="{FF2B5EF4-FFF2-40B4-BE49-F238E27FC236}">
                  <a16:creationId xmlns:a16="http://schemas.microsoft.com/office/drawing/2014/main" id="{00000000-0008-0000-0800-00000F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4880" name="Button 16" hidden="1">
              <a:extLst>
                <a:ext uri="{63B3BB69-23CF-44E3-9099-C40C66FF867C}">
                  <a14:compatExt spid="_x0000_s164880"/>
                </a:ext>
                <a:ext uri="{FF2B5EF4-FFF2-40B4-BE49-F238E27FC236}">
                  <a16:creationId xmlns:a16="http://schemas.microsoft.com/office/drawing/2014/main" id="{00000000-0008-0000-0800-000010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4881" name="Button 17" hidden="1">
              <a:extLst>
                <a:ext uri="{63B3BB69-23CF-44E3-9099-C40C66FF867C}">
                  <a14:compatExt spid="_x0000_s164881"/>
                </a:ext>
                <a:ext uri="{FF2B5EF4-FFF2-40B4-BE49-F238E27FC236}">
                  <a16:creationId xmlns:a16="http://schemas.microsoft.com/office/drawing/2014/main" id="{00000000-0008-0000-0800-000011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4882" name="Button 18" hidden="1">
              <a:extLst>
                <a:ext uri="{63B3BB69-23CF-44E3-9099-C40C66FF867C}">
                  <a14:compatExt spid="_x0000_s164882"/>
                </a:ext>
                <a:ext uri="{FF2B5EF4-FFF2-40B4-BE49-F238E27FC236}">
                  <a16:creationId xmlns:a16="http://schemas.microsoft.com/office/drawing/2014/main" id="{00000000-0008-0000-0800-000012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4883" name="Button 19" hidden="1">
              <a:extLst>
                <a:ext uri="{63B3BB69-23CF-44E3-9099-C40C66FF867C}">
                  <a14:compatExt spid="_x0000_s164883"/>
                </a:ext>
                <a:ext uri="{FF2B5EF4-FFF2-40B4-BE49-F238E27FC236}">
                  <a16:creationId xmlns:a16="http://schemas.microsoft.com/office/drawing/2014/main" id="{00000000-0008-0000-0800-000013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4884" name="Button 20" hidden="1">
              <a:extLst>
                <a:ext uri="{63B3BB69-23CF-44E3-9099-C40C66FF867C}">
                  <a14:compatExt spid="_x0000_s164884"/>
                </a:ext>
                <a:ext uri="{FF2B5EF4-FFF2-40B4-BE49-F238E27FC236}">
                  <a16:creationId xmlns:a16="http://schemas.microsoft.com/office/drawing/2014/main" id="{00000000-0008-0000-0800-000014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5889" name="Button 1" hidden="1">
              <a:extLst>
                <a:ext uri="{63B3BB69-23CF-44E3-9099-C40C66FF867C}">
                  <a14:compatExt spid="_x0000_s165889"/>
                </a:ext>
                <a:ext uri="{FF2B5EF4-FFF2-40B4-BE49-F238E27FC236}">
                  <a16:creationId xmlns:a16="http://schemas.microsoft.com/office/drawing/2014/main" id="{00000000-0008-0000-0900-000001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5890" name="Button 2" hidden="1">
              <a:extLst>
                <a:ext uri="{63B3BB69-23CF-44E3-9099-C40C66FF867C}">
                  <a14:compatExt spid="_x0000_s165890"/>
                </a:ext>
                <a:ext uri="{FF2B5EF4-FFF2-40B4-BE49-F238E27FC236}">
                  <a16:creationId xmlns:a16="http://schemas.microsoft.com/office/drawing/2014/main" id="{00000000-0008-0000-0900-000002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19</xdr:col>
          <xdr:colOff>0</xdr:colOff>
          <xdr:row>7</xdr:row>
          <xdr:rowOff>184150</xdr:rowOff>
        </xdr:to>
        <xdr:sp macro="" textlink="">
          <xdr:nvSpPr>
            <xdr:cNvPr id="165891" name="Button 3" hidden="1">
              <a:extLst>
                <a:ext uri="{63B3BB69-23CF-44E3-9099-C40C66FF867C}">
                  <a14:compatExt spid="_x0000_s165891"/>
                </a:ext>
                <a:ext uri="{FF2B5EF4-FFF2-40B4-BE49-F238E27FC236}">
                  <a16:creationId xmlns:a16="http://schemas.microsoft.com/office/drawing/2014/main" id="{00000000-0008-0000-0900-000003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5892" name="Button 4" hidden="1">
              <a:extLst>
                <a:ext uri="{63B3BB69-23CF-44E3-9099-C40C66FF867C}">
                  <a14:compatExt spid="_x0000_s165892"/>
                </a:ext>
                <a:ext uri="{FF2B5EF4-FFF2-40B4-BE49-F238E27FC236}">
                  <a16:creationId xmlns:a16="http://schemas.microsoft.com/office/drawing/2014/main" id="{00000000-0008-0000-0900-000004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5893" name="Button 5" hidden="1">
              <a:extLst>
                <a:ext uri="{63B3BB69-23CF-44E3-9099-C40C66FF867C}">
                  <a14:compatExt spid="_x0000_s165893"/>
                </a:ext>
                <a:ext uri="{FF2B5EF4-FFF2-40B4-BE49-F238E27FC236}">
                  <a16:creationId xmlns:a16="http://schemas.microsoft.com/office/drawing/2014/main" id="{00000000-0008-0000-0900-000005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5894" name="Button 6" hidden="1">
              <a:extLst>
                <a:ext uri="{63B3BB69-23CF-44E3-9099-C40C66FF867C}">
                  <a14:compatExt spid="_x0000_s165894"/>
                </a:ext>
                <a:ext uri="{FF2B5EF4-FFF2-40B4-BE49-F238E27FC236}">
                  <a16:creationId xmlns:a16="http://schemas.microsoft.com/office/drawing/2014/main" id="{00000000-0008-0000-0900-000006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5895" name="Button 7" hidden="1">
              <a:extLst>
                <a:ext uri="{63B3BB69-23CF-44E3-9099-C40C66FF867C}">
                  <a14:compatExt spid="_x0000_s165895"/>
                </a:ext>
                <a:ext uri="{FF2B5EF4-FFF2-40B4-BE49-F238E27FC236}">
                  <a16:creationId xmlns:a16="http://schemas.microsoft.com/office/drawing/2014/main" id="{00000000-0008-0000-0900-000007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31750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5896" name="Button 8" hidden="1">
              <a:extLst>
                <a:ext uri="{63B3BB69-23CF-44E3-9099-C40C66FF867C}">
                  <a14:compatExt spid="_x0000_s165896"/>
                </a:ext>
                <a:ext uri="{FF2B5EF4-FFF2-40B4-BE49-F238E27FC236}">
                  <a16:creationId xmlns:a16="http://schemas.microsoft.com/office/drawing/2014/main" id="{00000000-0008-0000-0900-000008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5897" name="Button 9" hidden="1">
              <a:extLst>
                <a:ext uri="{63B3BB69-23CF-44E3-9099-C40C66FF867C}">
                  <a14:compatExt spid="_x0000_s165897"/>
                </a:ext>
                <a:ext uri="{FF2B5EF4-FFF2-40B4-BE49-F238E27FC236}">
                  <a16:creationId xmlns:a16="http://schemas.microsoft.com/office/drawing/2014/main" id="{00000000-0008-0000-0900-000009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6</xdr:row>
          <xdr:rowOff>31750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5898" name="Button 10" hidden="1">
              <a:extLst>
                <a:ext uri="{63B3BB69-23CF-44E3-9099-C40C66FF867C}">
                  <a14:compatExt spid="_x0000_s165898"/>
                </a:ext>
                <a:ext uri="{FF2B5EF4-FFF2-40B4-BE49-F238E27FC236}">
                  <a16:creationId xmlns:a16="http://schemas.microsoft.com/office/drawing/2014/main" id="{00000000-0008-0000-0900-00000A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5899" name="Button 11" hidden="1">
              <a:extLst>
                <a:ext uri="{63B3BB69-23CF-44E3-9099-C40C66FF867C}">
                  <a14:compatExt spid="_x0000_s165899"/>
                </a:ext>
                <a:ext uri="{FF2B5EF4-FFF2-40B4-BE49-F238E27FC236}">
                  <a16:creationId xmlns:a16="http://schemas.microsoft.com/office/drawing/2014/main" id="{00000000-0008-0000-0900-00000B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1517650</xdr:colOff>
          <xdr:row>7</xdr:row>
          <xdr:rowOff>184150</xdr:rowOff>
        </xdr:to>
        <xdr:sp macro="" textlink="">
          <xdr:nvSpPr>
            <xdr:cNvPr id="165900" name="Button 12" hidden="1">
              <a:extLst>
                <a:ext uri="{63B3BB69-23CF-44E3-9099-C40C66FF867C}">
                  <a14:compatExt spid="_x0000_s165900"/>
                </a:ext>
                <a:ext uri="{FF2B5EF4-FFF2-40B4-BE49-F238E27FC236}">
                  <a16:creationId xmlns:a16="http://schemas.microsoft.com/office/drawing/2014/main" id="{00000000-0008-0000-0900-00000C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5901" name="Button 13" hidden="1">
              <a:extLst>
                <a:ext uri="{63B3BB69-23CF-44E3-9099-C40C66FF867C}">
                  <a14:compatExt spid="_x0000_s165901"/>
                </a:ext>
                <a:ext uri="{FF2B5EF4-FFF2-40B4-BE49-F238E27FC236}">
                  <a16:creationId xmlns:a16="http://schemas.microsoft.com/office/drawing/2014/main" id="{00000000-0008-0000-0900-00000D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5902" name="Button 14" hidden="1">
              <a:extLst>
                <a:ext uri="{63B3BB69-23CF-44E3-9099-C40C66FF867C}">
                  <a14:compatExt spid="_x0000_s165902"/>
                </a:ext>
                <a:ext uri="{FF2B5EF4-FFF2-40B4-BE49-F238E27FC236}">
                  <a16:creationId xmlns:a16="http://schemas.microsoft.com/office/drawing/2014/main" id="{00000000-0008-0000-0900-00000E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5903" name="Button 15" hidden="1">
              <a:extLst>
                <a:ext uri="{63B3BB69-23CF-44E3-9099-C40C66FF867C}">
                  <a14:compatExt spid="_x0000_s165903"/>
                </a:ext>
                <a:ext uri="{FF2B5EF4-FFF2-40B4-BE49-F238E27FC236}">
                  <a16:creationId xmlns:a16="http://schemas.microsoft.com/office/drawing/2014/main" id="{00000000-0008-0000-0900-00000F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31750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5904" name="Button 16" hidden="1">
              <a:extLst>
                <a:ext uri="{63B3BB69-23CF-44E3-9099-C40C66FF867C}">
                  <a14:compatExt spid="_x0000_s165904"/>
                </a:ext>
                <a:ext uri="{FF2B5EF4-FFF2-40B4-BE49-F238E27FC236}">
                  <a16:creationId xmlns:a16="http://schemas.microsoft.com/office/drawing/2014/main" id="{00000000-0008-0000-0900-000010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31750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5905" name="Button 17" hidden="1">
              <a:extLst>
                <a:ext uri="{63B3BB69-23CF-44E3-9099-C40C66FF867C}">
                  <a14:compatExt spid="_x0000_s165905"/>
                </a:ext>
                <a:ext uri="{FF2B5EF4-FFF2-40B4-BE49-F238E27FC236}">
                  <a16:creationId xmlns:a16="http://schemas.microsoft.com/office/drawing/2014/main" id="{00000000-0008-0000-0900-000011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31750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5906" name="Button 18" hidden="1">
              <a:extLst>
                <a:ext uri="{63B3BB69-23CF-44E3-9099-C40C66FF867C}">
                  <a14:compatExt spid="_x0000_s165906"/>
                </a:ext>
                <a:ext uri="{FF2B5EF4-FFF2-40B4-BE49-F238E27FC236}">
                  <a16:creationId xmlns:a16="http://schemas.microsoft.com/office/drawing/2014/main" id="{00000000-0008-0000-0900-000012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31750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5907" name="Button 19" hidden="1">
              <a:extLst>
                <a:ext uri="{63B3BB69-23CF-44E3-9099-C40C66FF867C}">
                  <a14:compatExt spid="_x0000_s165907"/>
                </a:ext>
                <a:ext uri="{FF2B5EF4-FFF2-40B4-BE49-F238E27FC236}">
                  <a16:creationId xmlns:a16="http://schemas.microsoft.com/office/drawing/2014/main" id="{00000000-0008-0000-0900-000013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5908" name="Button 20" hidden="1">
              <a:extLst>
                <a:ext uri="{63B3BB69-23CF-44E3-9099-C40C66FF867C}">
                  <a14:compatExt spid="_x0000_s165908"/>
                </a:ext>
                <a:ext uri="{FF2B5EF4-FFF2-40B4-BE49-F238E27FC236}">
                  <a16:creationId xmlns:a16="http://schemas.microsoft.com/office/drawing/2014/main" id="{00000000-0008-0000-0900-000014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1.xml"/><Relationship Id="rId13" Type="http://schemas.openxmlformats.org/officeDocument/2006/relationships/ctrlProp" Target="../ctrlProps/ctrlProp186.xml"/><Relationship Id="rId18" Type="http://schemas.openxmlformats.org/officeDocument/2006/relationships/ctrlProp" Target="../ctrlProps/ctrlProp191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94.xml"/><Relationship Id="rId7" Type="http://schemas.openxmlformats.org/officeDocument/2006/relationships/ctrlProp" Target="../ctrlProps/ctrlProp180.xml"/><Relationship Id="rId12" Type="http://schemas.openxmlformats.org/officeDocument/2006/relationships/ctrlProp" Target="../ctrlProps/ctrlProp185.xml"/><Relationship Id="rId17" Type="http://schemas.openxmlformats.org/officeDocument/2006/relationships/ctrlProp" Target="../ctrlProps/ctrlProp190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89.xml"/><Relationship Id="rId20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9.xml"/><Relationship Id="rId11" Type="http://schemas.openxmlformats.org/officeDocument/2006/relationships/ctrlProp" Target="../ctrlProps/ctrlProp184.xml"/><Relationship Id="rId5" Type="http://schemas.openxmlformats.org/officeDocument/2006/relationships/ctrlProp" Target="../ctrlProps/ctrlProp178.xml"/><Relationship Id="rId15" Type="http://schemas.openxmlformats.org/officeDocument/2006/relationships/ctrlProp" Target="../ctrlProps/ctrlProp188.xml"/><Relationship Id="rId23" Type="http://schemas.openxmlformats.org/officeDocument/2006/relationships/ctrlProp" Target="../ctrlProps/ctrlProp196.xml"/><Relationship Id="rId10" Type="http://schemas.openxmlformats.org/officeDocument/2006/relationships/ctrlProp" Target="../ctrlProps/ctrlProp183.xml"/><Relationship Id="rId19" Type="http://schemas.openxmlformats.org/officeDocument/2006/relationships/ctrlProp" Target="../ctrlProps/ctrlProp192.xml"/><Relationship Id="rId4" Type="http://schemas.openxmlformats.org/officeDocument/2006/relationships/ctrlProp" Target="../ctrlProps/ctrlProp177.xml"/><Relationship Id="rId9" Type="http://schemas.openxmlformats.org/officeDocument/2006/relationships/ctrlProp" Target="../ctrlProps/ctrlProp182.xml"/><Relationship Id="rId14" Type="http://schemas.openxmlformats.org/officeDocument/2006/relationships/ctrlProp" Target="../ctrlProps/ctrlProp187.xml"/><Relationship Id="rId22" Type="http://schemas.openxmlformats.org/officeDocument/2006/relationships/ctrlProp" Target="../ctrlProps/ctrlProp19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1.xml"/><Relationship Id="rId13" Type="http://schemas.openxmlformats.org/officeDocument/2006/relationships/ctrlProp" Target="../ctrlProps/ctrlProp206.xml"/><Relationship Id="rId18" Type="http://schemas.openxmlformats.org/officeDocument/2006/relationships/ctrlProp" Target="../ctrlProps/ctrlProp211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14.xml"/><Relationship Id="rId7" Type="http://schemas.openxmlformats.org/officeDocument/2006/relationships/ctrlProp" Target="../ctrlProps/ctrlProp200.xml"/><Relationship Id="rId12" Type="http://schemas.openxmlformats.org/officeDocument/2006/relationships/ctrlProp" Target="../ctrlProps/ctrlProp205.xml"/><Relationship Id="rId17" Type="http://schemas.openxmlformats.org/officeDocument/2006/relationships/ctrlProp" Target="../ctrlProps/ctrlProp210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09.xml"/><Relationship Id="rId20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99.xml"/><Relationship Id="rId11" Type="http://schemas.openxmlformats.org/officeDocument/2006/relationships/ctrlProp" Target="../ctrlProps/ctrlProp204.xml"/><Relationship Id="rId5" Type="http://schemas.openxmlformats.org/officeDocument/2006/relationships/ctrlProp" Target="../ctrlProps/ctrlProp198.xml"/><Relationship Id="rId15" Type="http://schemas.openxmlformats.org/officeDocument/2006/relationships/ctrlProp" Target="../ctrlProps/ctrlProp208.xml"/><Relationship Id="rId23" Type="http://schemas.openxmlformats.org/officeDocument/2006/relationships/ctrlProp" Target="../ctrlProps/ctrlProp216.xml"/><Relationship Id="rId10" Type="http://schemas.openxmlformats.org/officeDocument/2006/relationships/ctrlProp" Target="../ctrlProps/ctrlProp203.xml"/><Relationship Id="rId19" Type="http://schemas.openxmlformats.org/officeDocument/2006/relationships/ctrlProp" Target="../ctrlProps/ctrlProp212.xml"/><Relationship Id="rId4" Type="http://schemas.openxmlformats.org/officeDocument/2006/relationships/ctrlProp" Target="../ctrlProps/ctrlProp197.xml"/><Relationship Id="rId9" Type="http://schemas.openxmlformats.org/officeDocument/2006/relationships/ctrlProp" Target="../ctrlProps/ctrlProp202.xml"/><Relationship Id="rId14" Type="http://schemas.openxmlformats.org/officeDocument/2006/relationships/ctrlProp" Target="../ctrlProps/ctrlProp207.xml"/><Relationship Id="rId22" Type="http://schemas.openxmlformats.org/officeDocument/2006/relationships/ctrlProp" Target="../ctrlProps/ctrlProp21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1.xml"/><Relationship Id="rId13" Type="http://schemas.openxmlformats.org/officeDocument/2006/relationships/ctrlProp" Target="../ctrlProps/ctrlProp226.xml"/><Relationship Id="rId18" Type="http://schemas.openxmlformats.org/officeDocument/2006/relationships/ctrlProp" Target="../ctrlProps/ctrlProp231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34.xml"/><Relationship Id="rId7" Type="http://schemas.openxmlformats.org/officeDocument/2006/relationships/ctrlProp" Target="../ctrlProps/ctrlProp220.xml"/><Relationship Id="rId12" Type="http://schemas.openxmlformats.org/officeDocument/2006/relationships/ctrlProp" Target="../ctrlProps/ctrlProp225.xml"/><Relationship Id="rId17" Type="http://schemas.openxmlformats.org/officeDocument/2006/relationships/ctrlProp" Target="../ctrlProps/ctrlProp230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29.xml"/><Relationship Id="rId20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19.xml"/><Relationship Id="rId11" Type="http://schemas.openxmlformats.org/officeDocument/2006/relationships/ctrlProp" Target="../ctrlProps/ctrlProp224.xml"/><Relationship Id="rId5" Type="http://schemas.openxmlformats.org/officeDocument/2006/relationships/ctrlProp" Target="../ctrlProps/ctrlProp218.xml"/><Relationship Id="rId15" Type="http://schemas.openxmlformats.org/officeDocument/2006/relationships/ctrlProp" Target="../ctrlProps/ctrlProp228.xml"/><Relationship Id="rId23" Type="http://schemas.openxmlformats.org/officeDocument/2006/relationships/ctrlProp" Target="../ctrlProps/ctrlProp236.xml"/><Relationship Id="rId10" Type="http://schemas.openxmlformats.org/officeDocument/2006/relationships/ctrlProp" Target="../ctrlProps/ctrlProp223.xml"/><Relationship Id="rId19" Type="http://schemas.openxmlformats.org/officeDocument/2006/relationships/ctrlProp" Target="../ctrlProps/ctrlProp232.xml"/><Relationship Id="rId4" Type="http://schemas.openxmlformats.org/officeDocument/2006/relationships/ctrlProp" Target="../ctrlProps/ctrlProp217.xml"/><Relationship Id="rId9" Type="http://schemas.openxmlformats.org/officeDocument/2006/relationships/ctrlProp" Target="../ctrlProps/ctrlProp222.xml"/><Relationship Id="rId14" Type="http://schemas.openxmlformats.org/officeDocument/2006/relationships/ctrlProp" Target="../ctrlProps/ctrlProp227.xml"/><Relationship Id="rId22" Type="http://schemas.openxmlformats.org/officeDocument/2006/relationships/ctrlProp" Target="../ctrlProps/ctrlProp235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1.xml"/><Relationship Id="rId13" Type="http://schemas.openxmlformats.org/officeDocument/2006/relationships/ctrlProp" Target="../ctrlProps/ctrlProp246.xml"/><Relationship Id="rId18" Type="http://schemas.openxmlformats.org/officeDocument/2006/relationships/ctrlProp" Target="../ctrlProps/ctrlProp251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54.xml"/><Relationship Id="rId7" Type="http://schemas.openxmlformats.org/officeDocument/2006/relationships/ctrlProp" Target="../ctrlProps/ctrlProp240.xml"/><Relationship Id="rId12" Type="http://schemas.openxmlformats.org/officeDocument/2006/relationships/ctrlProp" Target="../ctrlProps/ctrlProp245.xml"/><Relationship Id="rId17" Type="http://schemas.openxmlformats.org/officeDocument/2006/relationships/ctrlProp" Target="../ctrlProps/ctrlProp250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49.xml"/><Relationship Id="rId20" Type="http://schemas.openxmlformats.org/officeDocument/2006/relationships/ctrlProp" Target="../ctrlProps/ctrlProp25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39.xml"/><Relationship Id="rId11" Type="http://schemas.openxmlformats.org/officeDocument/2006/relationships/ctrlProp" Target="../ctrlProps/ctrlProp244.xml"/><Relationship Id="rId5" Type="http://schemas.openxmlformats.org/officeDocument/2006/relationships/ctrlProp" Target="../ctrlProps/ctrlProp238.xml"/><Relationship Id="rId15" Type="http://schemas.openxmlformats.org/officeDocument/2006/relationships/ctrlProp" Target="../ctrlProps/ctrlProp248.xml"/><Relationship Id="rId23" Type="http://schemas.openxmlformats.org/officeDocument/2006/relationships/ctrlProp" Target="../ctrlProps/ctrlProp256.xml"/><Relationship Id="rId10" Type="http://schemas.openxmlformats.org/officeDocument/2006/relationships/ctrlProp" Target="../ctrlProps/ctrlProp243.xml"/><Relationship Id="rId19" Type="http://schemas.openxmlformats.org/officeDocument/2006/relationships/ctrlProp" Target="../ctrlProps/ctrlProp252.xml"/><Relationship Id="rId4" Type="http://schemas.openxmlformats.org/officeDocument/2006/relationships/ctrlProp" Target="../ctrlProps/ctrlProp237.xml"/><Relationship Id="rId9" Type="http://schemas.openxmlformats.org/officeDocument/2006/relationships/ctrlProp" Target="../ctrlProps/ctrlProp242.xml"/><Relationship Id="rId14" Type="http://schemas.openxmlformats.org/officeDocument/2006/relationships/ctrlProp" Target="../ctrlProps/ctrlProp247.xml"/><Relationship Id="rId22" Type="http://schemas.openxmlformats.org/officeDocument/2006/relationships/ctrlProp" Target="../ctrlProps/ctrlProp25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25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2.xml"/><Relationship Id="rId13" Type="http://schemas.openxmlformats.org/officeDocument/2006/relationships/ctrlProp" Target="../ctrlProps/ctrlProp267.xml"/><Relationship Id="rId18" Type="http://schemas.openxmlformats.org/officeDocument/2006/relationships/ctrlProp" Target="../ctrlProps/ctrlProp272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275.xml"/><Relationship Id="rId7" Type="http://schemas.openxmlformats.org/officeDocument/2006/relationships/ctrlProp" Target="../ctrlProps/ctrlProp261.xml"/><Relationship Id="rId12" Type="http://schemas.openxmlformats.org/officeDocument/2006/relationships/ctrlProp" Target="../ctrlProps/ctrlProp266.xml"/><Relationship Id="rId17" Type="http://schemas.openxmlformats.org/officeDocument/2006/relationships/ctrlProp" Target="../ctrlProps/ctrlProp271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270.xml"/><Relationship Id="rId20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260.xml"/><Relationship Id="rId11" Type="http://schemas.openxmlformats.org/officeDocument/2006/relationships/ctrlProp" Target="../ctrlProps/ctrlProp265.xml"/><Relationship Id="rId5" Type="http://schemas.openxmlformats.org/officeDocument/2006/relationships/ctrlProp" Target="../ctrlProps/ctrlProp259.xml"/><Relationship Id="rId15" Type="http://schemas.openxmlformats.org/officeDocument/2006/relationships/ctrlProp" Target="../ctrlProps/ctrlProp269.xml"/><Relationship Id="rId23" Type="http://schemas.openxmlformats.org/officeDocument/2006/relationships/ctrlProp" Target="../ctrlProps/ctrlProp277.xml"/><Relationship Id="rId10" Type="http://schemas.openxmlformats.org/officeDocument/2006/relationships/ctrlProp" Target="../ctrlProps/ctrlProp264.xml"/><Relationship Id="rId19" Type="http://schemas.openxmlformats.org/officeDocument/2006/relationships/ctrlProp" Target="../ctrlProps/ctrlProp273.xml"/><Relationship Id="rId4" Type="http://schemas.openxmlformats.org/officeDocument/2006/relationships/ctrlProp" Target="../ctrlProps/ctrlProp258.xml"/><Relationship Id="rId9" Type="http://schemas.openxmlformats.org/officeDocument/2006/relationships/ctrlProp" Target="../ctrlProps/ctrlProp263.xml"/><Relationship Id="rId14" Type="http://schemas.openxmlformats.org/officeDocument/2006/relationships/ctrlProp" Target="../ctrlProps/ctrlProp268.xml"/><Relationship Id="rId22" Type="http://schemas.openxmlformats.org/officeDocument/2006/relationships/ctrlProp" Target="../ctrlProps/ctrlProp27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2.xml"/><Relationship Id="rId13" Type="http://schemas.openxmlformats.org/officeDocument/2006/relationships/ctrlProp" Target="../ctrlProps/ctrlProp287.xml"/><Relationship Id="rId18" Type="http://schemas.openxmlformats.org/officeDocument/2006/relationships/ctrlProp" Target="../ctrlProps/ctrlProp292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295.xml"/><Relationship Id="rId7" Type="http://schemas.openxmlformats.org/officeDocument/2006/relationships/ctrlProp" Target="../ctrlProps/ctrlProp281.xml"/><Relationship Id="rId12" Type="http://schemas.openxmlformats.org/officeDocument/2006/relationships/ctrlProp" Target="../ctrlProps/ctrlProp286.xml"/><Relationship Id="rId17" Type="http://schemas.openxmlformats.org/officeDocument/2006/relationships/ctrlProp" Target="../ctrlProps/ctrlProp291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290.xml"/><Relationship Id="rId20" Type="http://schemas.openxmlformats.org/officeDocument/2006/relationships/ctrlProp" Target="../ctrlProps/ctrlProp294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280.xml"/><Relationship Id="rId11" Type="http://schemas.openxmlformats.org/officeDocument/2006/relationships/ctrlProp" Target="../ctrlProps/ctrlProp285.xml"/><Relationship Id="rId5" Type="http://schemas.openxmlformats.org/officeDocument/2006/relationships/ctrlProp" Target="../ctrlProps/ctrlProp279.xml"/><Relationship Id="rId15" Type="http://schemas.openxmlformats.org/officeDocument/2006/relationships/ctrlProp" Target="../ctrlProps/ctrlProp289.xml"/><Relationship Id="rId23" Type="http://schemas.openxmlformats.org/officeDocument/2006/relationships/ctrlProp" Target="../ctrlProps/ctrlProp297.xml"/><Relationship Id="rId10" Type="http://schemas.openxmlformats.org/officeDocument/2006/relationships/ctrlProp" Target="../ctrlProps/ctrlProp284.xml"/><Relationship Id="rId19" Type="http://schemas.openxmlformats.org/officeDocument/2006/relationships/ctrlProp" Target="../ctrlProps/ctrlProp293.xml"/><Relationship Id="rId4" Type="http://schemas.openxmlformats.org/officeDocument/2006/relationships/ctrlProp" Target="../ctrlProps/ctrlProp278.xml"/><Relationship Id="rId9" Type="http://schemas.openxmlformats.org/officeDocument/2006/relationships/ctrlProp" Target="../ctrlProps/ctrlProp283.xml"/><Relationship Id="rId14" Type="http://schemas.openxmlformats.org/officeDocument/2006/relationships/ctrlProp" Target="../ctrlProps/ctrlProp288.xml"/><Relationship Id="rId22" Type="http://schemas.openxmlformats.org/officeDocument/2006/relationships/ctrlProp" Target="../ctrlProps/ctrlProp29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30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00.xml"/><Relationship Id="rId5" Type="http://schemas.openxmlformats.org/officeDocument/2006/relationships/ctrlProp" Target="../ctrlProps/ctrlProp299.xml"/><Relationship Id="rId4" Type="http://schemas.openxmlformats.org/officeDocument/2006/relationships/ctrlProp" Target="../ctrlProps/ctrlProp2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3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30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8.xml"/><Relationship Id="rId13" Type="http://schemas.openxmlformats.org/officeDocument/2006/relationships/ctrlProp" Target="../ctrlProps/ctrlProp103.xml"/><Relationship Id="rId18" Type="http://schemas.openxmlformats.org/officeDocument/2006/relationships/ctrlProp" Target="../ctrlProps/ctrlProp10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1.xml"/><Relationship Id="rId7" Type="http://schemas.openxmlformats.org/officeDocument/2006/relationships/ctrlProp" Target="../ctrlProps/ctrlProp97.xml"/><Relationship Id="rId12" Type="http://schemas.openxmlformats.org/officeDocument/2006/relationships/ctrlProp" Target="../ctrlProps/ctrlProp102.xml"/><Relationship Id="rId17" Type="http://schemas.openxmlformats.org/officeDocument/2006/relationships/ctrlProp" Target="../ctrlProps/ctrlProp10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6.xml"/><Relationship Id="rId20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6.xml"/><Relationship Id="rId11" Type="http://schemas.openxmlformats.org/officeDocument/2006/relationships/ctrlProp" Target="../ctrlProps/ctrlProp101.xml"/><Relationship Id="rId5" Type="http://schemas.openxmlformats.org/officeDocument/2006/relationships/ctrlProp" Target="../ctrlProps/ctrlProp95.xml"/><Relationship Id="rId15" Type="http://schemas.openxmlformats.org/officeDocument/2006/relationships/ctrlProp" Target="../ctrlProps/ctrlProp105.xml"/><Relationship Id="rId23" Type="http://schemas.openxmlformats.org/officeDocument/2006/relationships/ctrlProp" Target="../ctrlProps/ctrlProp113.xml"/><Relationship Id="rId10" Type="http://schemas.openxmlformats.org/officeDocument/2006/relationships/ctrlProp" Target="../ctrlProps/ctrlProp100.xml"/><Relationship Id="rId19" Type="http://schemas.openxmlformats.org/officeDocument/2006/relationships/ctrlProp" Target="../ctrlProps/ctrlProp109.xml"/><Relationship Id="rId4" Type="http://schemas.openxmlformats.org/officeDocument/2006/relationships/ctrlProp" Target="../ctrlProps/ctrlProp94.xml"/><Relationship Id="rId9" Type="http://schemas.openxmlformats.org/officeDocument/2006/relationships/ctrlProp" Target="../ctrlProps/ctrlProp99.xml"/><Relationship Id="rId14" Type="http://schemas.openxmlformats.org/officeDocument/2006/relationships/ctrlProp" Target="../ctrlProps/ctrlProp104.xml"/><Relationship Id="rId22" Type="http://schemas.openxmlformats.org/officeDocument/2006/relationships/ctrlProp" Target="../ctrlProps/ctrlProp11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8.xml"/><Relationship Id="rId13" Type="http://schemas.openxmlformats.org/officeDocument/2006/relationships/ctrlProp" Target="../ctrlProps/ctrlProp123.xml"/><Relationship Id="rId18" Type="http://schemas.openxmlformats.org/officeDocument/2006/relationships/ctrlProp" Target="../ctrlProps/ctrlProp128.xml"/><Relationship Id="rId26" Type="http://schemas.openxmlformats.org/officeDocument/2006/relationships/ctrlProp" Target="../ctrlProps/ctrlProp136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1.xml"/><Relationship Id="rId7" Type="http://schemas.openxmlformats.org/officeDocument/2006/relationships/ctrlProp" Target="../ctrlProps/ctrlProp117.xml"/><Relationship Id="rId12" Type="http://schemas.openxmlformats.org/officeDocument/2006/relationships/ctrlProp" Target="../ctrlProps/ctrlProp122.xml"/><Relationship Id="rId17" Type="http://schemas.openxmlformats.org/officeDocument/2006/relationships/ctrlProp" Target="../ctrlProps/ctrlProp127.xml"/><Relationship Id="rId25" Type="http://schemas.openxmlformats.org/officeDocument/2006/relationships/ctrlProp" Target="../ctrlProps/ctrlProp1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6.xml"/><Relationship Id="rId20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6.xml"/><Relationship Id="rId11" Type="http://schemas.openxmlformats.org/officeDocument/2006/relationships/ctrlProp" Target="../ctrlProps/ctrlProp121.xml"/><Relationship Id="rId24" Type="http://schemas.openxmlformats.org/officeDocument/2006/relationships/ctrlProp" Target="../ctrlProps/ctrlProp134.xml"/><Relationship Id="rId5" Type="http://schemas.openxmlformats.org/officeDocument/2006/relationships/ctrlProp" Target="../ctrlProps/ctrlProp115.xml"/><Relationship Id="rId15" Type="http://schemas.openxmlformats.org/officeDocument/2006/relationships/ctrlProp" Target="../ctrlProps/ctrlProp125.xml"/><Relationship Id="rId23" Type="http://schemas.openxmlformats.org/officeDocument/2006/relationships/ctrlProp" Target="../ctrlProps/ctrlProp133.xml"/><Relationship Id="rId10" Type="http://schemas.openxmlformats.org/officeDocument/2006/relationships/ctrlProp" Target="../ctrlProps/ctrlProp120.xml"/><Relationship Id="rId19" Type="http://schemas.openxmlformats.org/officeDocument/2006/relationships/ctrlProp" Target="../ctrlProps/ctrlProp129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Relationship Id="rId14" Type="http://schemas.openxmlformats.org/officeDocument/2006/relationships/ctrlProp" Target="../ctrlProps/ctrlProp124.xml"/><Relationship Id="rId22" Type="http://schemas.openxmlformats.org/officeDocument/2006/relationships/ctrlProp" Target="../ctrlProps/ctrlProp13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1.xml"/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54.xml"/><Relationship Id="rId7" Type="http://schemas.openxmlformats.org/officeDocument/2006/relationships/ctrlProp" Target="../ctrlProps/ctrlProp140.x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9.xml"/><Relationship Id="rId20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1.xml"/><Relationship Id="rId13" Type="http://schemas.openxmlformats.org/officeDocument/2006/relationships/ctrlProp" Target="../ctrlProps/ctrlProp166.xml"/><Relationship Id="rId18" Type="http://schemas.openxmlformats.org/officeDocument/2006/relationships/ctrlProp" Target="../ctrlProps/ctrlProp171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74.xml"/><Relationship Id="rId7" Type="http://schemas.openxmlformats.org/officeDocument/2006/relationships/ctrlProp" Target="../ctrlProps/ctrlProp160.xml"/><Relationship Id="rId12" Type="http://schemas.openxmlformats.org/officeDocument/2006/relationships/ctrlProp" Target="../ctrlProps/ctrlProp165.xml"/><Relationship Id="rId17" Type="http://schemas.openxmlformats.org/officeDocument/2006/relationships/ctrlProp" Target="../ctrlProps/ctrlProp17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69.xml"/><Relationship Id="rId20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9.xml"/><Relationship Id="rId11" Type="http://schemas.openxmlformats.org/officeDocument/2006/relationships/ctrlProp" Target="../ctrlProps/ctrlProp164.xml"/><Relationship Id="rId5" Type="http://schemas.openxmlformats.org/officeDocument/2006/relationships/ctrlProp" Target="../ctrlProps/ctrlProp158.xml"/><Relationship Id="rId15" Type="http://schemas.openxmlformats.org/officeDocument/2006/relationships/ctrlProp" Target="../ctrlProps/ctrlProp168.xml"/><Relationship Id="rId23" Type="http://schemas.openxmlformats.org/officeDocument/2006/relationships/ctrlProp" Target="../ctrlProps/ctrlProp176.xml"/><Relationship Id="rId10" Type="http://schemas.openxmlformats.org/officeDocument/2006/relationships/ctrlProp" Target="../ctrlProps/ctrlProp163.xml"/><Relationship Id="rId19" Type="http://schemas.openxmlformats.org/officeDocument/2006/relationships/ctrlProp" Target="../ctrlProps/ctrlProp172.xml"/><Relationship Id="rId4" Type="http://schemas.openxmlformats.org/officeDocument/2006/relationships/ctrlProp" Target="../ctrlProps/ctrlProp157.xml"/><Relationship Id="rId9" Type="http://schemas.openxmlformats.org/officeDocument/2006/relationships/ctrlProp" Target="../ctrlProps/ctrlProp162.xml"/><Relationship Id="rId14" Type="http://schemas.openxmlformats.org/officeDocument/2006/relationships/ctrlProp" Target="../ctrlProps/ctrlProp167.xml"/><Relationship Id="rId22" Type="http://schemas.openxmlformats.org/officeDocument/2006/relationships/ctrlProp" Target="../ctrlProps/ctrlProp17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>
    <pageSetUpPr fitToPage="1"/>
  </sheetPr>
  <dimension ref="A1:A7"/>
  <sheetViews>
    <sheetView workbookViewId="0">
      <selection activeCell="A10" sqref="A10"/>
    </sheetView>
  </sheetViews>
  <sheetFormatPr defaultRowHeight="12.5" x14ac:dyDescent="0.25"/>
  <cols>
    <col min="1" max="1" width="128.453125" customWidth="1"/>
  </cols>
  <sheetData>
    <row r="1" spans="1:1" ht="28" x14ac:dyDescent="0.25">
      <c r="A1" s="76" t="s">
        <v>72</v>
      </c>
    </row>
    <row r="2" spans="1:1" ht="28" x14ac:dyDescent="0.25">
      <c r="A2" s="76"/>
    </row>
    <row r="3" spans="1:1" ht="56" x14ac:dyDescent="0.25">
      <c r="A3" s="77" t="s">
        <v>144</v>
      </c>
    </row>
    <row r="4" spans="1:1" ht="28" x14ac:dyDescent="0.25">
      <c r="A4" s="77"/>
    </row>
    <row r="5" spans="1:1" ht="31.4" customHeight="1" x14ac:dyDescent="0.25">
      <c r="A5" s="77" t="s">
        <v>141</v>
      </c>
    </row>
    <row r="6" spans="1:1" ht="27.75" customHeight="1" x14ac:dyDescent="0.6">
      <c r="A6" s="100" t="s">
        <v>142</v>
      </c>
    </row>
    <row r="7" spans="1:1" ht="27.7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9">
    <pageSetUpPr fitToPage="1"/>
  </sheetPr>
  <dimension ref="A1:CN12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S10" sqref="S10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132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>
        <v>2</v>
      </c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204</v>
      </c>
      <c r="C9" s="1" t="s">
        <v>237</v>
      </c>
      <c r="D9" s="1" t="s">
        <v>205</v>
      </c>
      <c r="E9" s="1" t="s">
        <v>238</v>
      </c>
      <c r="F9" s="1" t="s">
        <v>152</v>
      </c>
      <c r="G9" s="62">
        <v>4</v>
      </c>
      <c r="H9" s="80">
        <v>64.48</v>
      </c>
      <c r="M9" s="62">
        <v>2</v>
      </c>
      <c r="N9" s="62">
        <v>2</v>
      </c>
      <c r="O9" s="63">
        <v>4</v>
      </c>
      <c r="P9" s="82">
        <v>64.73</v>
      </c>
      <c r="U9" s="63">
        <v>3</v>
      </c>
      <c r="V9" s="63">
        <v>3</v>
      </c>
      <c r="W9" s="62">
        <v>0</v>
      </c>
      <c r="X9" s="81">
        <v>61.18</v>
      </c>
      <c r="Z9" s="62">
        <v>0</v>
      </c>
      <c r="AA9" s="81">
        <v>39.57</v>
      </c>
      <c r="AC9" s="62">
        <v>1</v>
      </c>
      <c r="AD9" s="62">
        <v>1</v>
      </c>
      <c r="BC9">
        <f>N9+V9+AD9+AL9+AT9+BB9</f>
        <v>6</v>
      </c>
      <c r="BD9" s="24">
        <f>IF($O$4&gt;0,(LARGE(($N9,$V9,$AD9,$AL9,$AT9,$BB9),1)),"0")</f>
        <v>3</v>
      </c>
      <c r="BE9" s="24">
        <f>BC9-BD9</f>
        <v>3</v>
      </c>
      <c r="BF9" s="1">
        <v>1</v>
      </c>
      <c r="BI9" s="103" t="s">
        <v>274</v>
      </c>
      <c r="BK9">
        <f>IF(G9&gt;99,199,G9)</f>
        <v>4</v>
      </c>
      <c r="BL9">
        <f>IF(H9&gt;99,0,H9)</f>
        <v>64.48</v>
      </c>
      <c r="BM9">
        <f>IF(J9&gt;99,199,J9)</f>
        <v>0</v>
      </c>
      <c r="BN9">
        <f>IF(K9&gt;99,0,K9)</f>
        <v>0</v>
      </c>
      <c r="BO9">
        <f>BK9+BM9</f>
        <v>4</v>
      </c>
      <c r="BP9">
        <f>IF(O9&gt;99,199,O9)</f>
        <v>4</v>
      </c>
      <c r="BQ9">
        <f>IF(P9&gt;99,0,P9)</f>
        <v>64.73</v>
      </c>
      <c r="BR9">
        <f>IF(R9&gt;99,199,R9)</f>
        <v>0</v>
      </c>
      <c r="BS9">
        <f>IF(S9&gt;99,0,S9)</f>
        <v>0</v>
      </c>
      <c r="BT9">
        <f>BP9+BR9</f>
        <v>4</v>
      </c>
      <c r="BU9">
        <f>IF(W9&gt;99,199,W9)</f>
        <v>0</v>
      </c>
      <c r="BV9">
        <f>IF(X9&gt;99,0,X9)</f>
        <v>61.18</v>
      </c>
      <c r="BW9">
        <f>IF(Z9&gt;99,199,Z9)</f>
        <v>0</v>
      </c>
      <c r="BX9">
        <f>IF(AA9&gt;99,0,AA9)</f>
        <v>39.57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A10" s="1">
        <v>2</v>
      </c>
      <c r="B10" s="1" t="s">
        <v>202</v>
      </c>
      <c r="C10" s="1" t="s">
        <v>235</v>
      </c>
      <c r="D10" s="1" t="s">
        <v>203</v>
      </c>
      <c r="E10" s="1" t="s">
        <v>236</v>
      </c>
      <c r="F10" s="1" t="s">
        <v>170</v>
      </c>
      <c r="G10" s="62">
        <v>0</v>
      </c>
      <c r="H10" s="80">
        <v>66.59</v>
      </c>
      <c r="J10" s="87">
        <v>8</v>
      </c>
      <c r="K10" s="81">
        <v>39.29</v>
      </c>
      <c r="M10" s="62">
        <v>1</v>
      </c>
      <c r="N10" s="62">
        <v>1</v>
      </c>
      <c r="O10" s="63">
        <v>4</v>
      </c>
      <c r="P10" s="82">
        <v>62.54</v>
      </c>
      <c r="U10" s="63">
        <v>2</v>
      </c>
      <c r="V10" s="63">
        <v>2</v>
      </c>
      <c r="AD10" s="62">
        <v>99</v>
      </c>
      <c r="BC10">
        <f>N10+V10+AD10+AL10+AT10+BB10</f>
        <v>102</v>
      </c>
      <c r="BD10" s="24">
        <f>IF($O$4&gt;0,(LARGE(($N10,$V10,$AD10,$AL10,$AT10,$BB10),1)),"0")</f>
        <v>99</v>
      </c>
      <c r="BE10" s="24">
        <f>BC10-BD10</f>
        <v>3</v>
      </c>
      <c r="BG10" s="1">
        <v>1</v>
      </c>
      <c r="BK10">
        <f>IF(G10&gt;99,199,G10)</f>
        <v>0</v>
      </c>
      <c r="BL10">
        <f>IF(H10&gt;99,0,H10)</f>
        <v>66.59</v>
      </c>
      <c r="BM10">
        <f>IF(J10&gt;99,199,J10)</f>
        <v>8</v>
      </c>
      <c r="BN10">
        <f>IF(K10&gt;99,0,K10)</f>
        <v>39.29</v>
      </c>
      <c r="BO10">
        <f>BK10+BM10</f>
        <v>8</v>
      </c>
      <c r="BP10">
        <f>IF(O10&gt;99,199,O10)</f>
        <v>4</v>
      </c>
      <c r="BQ10">
        <f>IF(P10&gt;99,0,P10)</f>
        <v>62.54</v>
      </c>
      <c r="BR10">
        <f>IF(R10&gt;99,199,R10)</f>
        <v>0</v>
      </c>
      <c r="BS10">
        <f>IF(S10&gt;99,0,S10)</f>
        <v>0</v>
      </c>
      <c r="BT10">
        <f>BP10+BR10</f>
        <v>4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A11" s="1">
        <v>3</v>
      </c>
      <c r="B11" s="1" t="s">
        <v>200</v>
      </c>
      <c r="C11" s="1" t="s">
        <v>235</v>
      </c>
      <c r="D11" s="1" t="s">
        <v>201</v>
      </c>
      <c r="E11" s="1" t="s">
        <v>238</v>
      </c>
      <c r="F11" s="1" t="s">
        <v>170</v>
      </c>
      <c r="N11" s="62">
        <v>99</v>
      </c>
      <c r="O11" s="63">
        <v>0</v>
      </c>
      <c r="P11" s="82">
        <v>60.02</v>
      </c>
      <c r="R11" s="63">
        <v>0</v>
      </c>
      <c r="S11" s="82">
        <v>44.73</v>
      </c>
      <c r="U11" s="63">
        <v>1</v>
      </c>
      <c r="V11" s="63">
        <v>1</v>
      </c>
      <c r="AD11" s="62">
        <v>99</v>
      </c>
      <c r="BC11">
        <f>N11+V11+AD11+AL11+AT11+BB11</f>
        <v>199</v>
      </c>
      <c r="BD11" s="24">
        <f>IF($O$4&gt;0,(LARGE(($N11,$V11,$AD11,$AL11,$AT11,$BB11),1)),"0")</f>
        <v>99</v>
      </c>
      <c r="BE11" s="24">
        <f>BC11-BD11</f>
        <v>100</v>
      </c>
      <c r="BK11">
        <f>IF(G11&gt;99,199,G11)</f>
        <v>0</v>
      </c>
      <c r="BL11">
        <f>IF(H11&gt;99,0,H11)</f>
        <v>0</v>
      </c>
      <c r="BM11">
        <f>IF(J11&gt;99,199,J11)</f>
        <v>0</v>
      </c>
      <c r="BN11">
        <f>IF(K11&gt;99,0,K11)</f>
        <v>0</v>
      </c>
      <c r="BO11">
        <f>BK11+BM11</f>
        <v>0</v>
      </c>
      <c r="BP11">
        <f>IF(O11&gt;99,199,O11)</f>
        <v>0</v>
      </c>
      <c r="BQ11">
        <f>IF(P11&gt;99,0,P11)</f>
        <v>60.02</v>
      </c>
      <c r="BR11">
        <f>IF(R11&gt;99,199,R11)</f>
        <v>0</v>
      </c>
      <c r="BS11">
        <f>IF(S11&gt;99,0,S11)</f>
        <v>44.73</v>
      </c>
      <c r="BT11">
        <f>BP11+BR11</f>
        <v>0</v>
      </c>
      <c r="BU11">
        <f>IF(W11&gt;99,199,W11)</f>
        <v>0</v>
      </c>
      <c r="BV11">
        <f>IF(X11&gt;99,0,X11)</f>
        <v>0</v>
      </c>
      <c r="BW11">
        <f>IF(Z11&gt;99,199,Z11)</f>
        <v>0</v>
      </c>
      <c r="BX11">
        <f>IF(AA11&gt;99,0,AA11)</f>
        <v>0</v>
      </c>
      <c r="BY11">
        <f>BU11+BW11</f>
        <v>0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A12" s="1">
        <v>4</v>
      </c>
      <c r="B12" s="1" t="s">
        <v>262</v>
      </c>
      <c r="C12" s="1" t="s">
        <v>265</v>
      </c>
      <c r="D12" s="1" t="s">
        <v>263</v>
      </c>
      <c r="E12" s="1" t="s">
        <v>236</v>
      </c>
      <c r="F12" s="1" t="s">
        <v>165</v>
      </c>
      <c r="N12" s="62">
        <v>99</v>
      </c>
      <c r="O12" s="63">
        <v>12</v>
      </c>
      <c r="P12" s="82">
        <v>75.739999999999995</v>
      </c>
      <c r="U12" s="63">
        <v>4</v>
      </c>
      <c r="V12" s="63">
        <v>4</v>
      </c>
      <c r="AD12" s="62">
        <v>99</v>
      </c>
      <c r="BC12">
        <f>N12+V12+AD12+AL12+AT12+BB12</f>
        <v>202</v>
      </c>
      <c r="BD12" s="24">
        <f>IF($O$4&gt;0,(LARGE(($N12,$V12,$AD12,$AL12,$AT12,$BB12),1)),"0")</f>
        <v>99</v>
      </c>
      <c r="BE12" s="24">
        <f>BC12-BD12</f>
        <v>103</v>
      </c>
      <c r="BK12">
        <f>IF(G12&gt;99,199,G12)</f>
        <v>0</v>
      </c>
      <c r="BL12">
        <f>IF(H12&gt;99,0,H12)</f>
        <v>0</v>
      </c>
      <c r="BM12">
        <f>IF(J12&gt;99,199,J12)</f>
        <v>0</v>
      </c>
      <c r="BN12">
        <f>IF(K12&gt;99,0,K12)</f>
        <v>0</v>
      </c>
      <c r="BO12">
        <f>BK12+BM12</f>
        <v>0</v>
      </c>
      <c r="BP12">
        <f>IF(O12&gt;99,199,O12)</f>
        <v>12</v>
      </c>
      <c r="BQ12">
        <f>IF(P12&gt;99,0,P12)</f>
        <v>75.739999999999995</v>
      </c>
      <c r="BR12">
        <f>IF(R12&gt;99,199,R12)</f>
        <v>0</v>
      </c>
      <c r="BS12">
        <f>IF(S12&gt;99,0,S12)</f>
        <v>0</v>
      </c>
      <c r="BT12">
        <f>BP12+BR12</f>
        <v>12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</sheetData>
  <sheetProtection sheet="1" objects="1" scenarios="1"/>
  <sortState xmlns:xlrd2="http://schemas.microsoft.com/office/spreadsheetml/2017/richdata2" ref="A9:XFD13">
    <sortCondition ref="BE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436 AE9:AE65436 O9:O65436" xr:uid="{00000000-0002-0000-0900-000000000000}"/>
    <dataValidation type="decimal" allowBlank="1" showInputMessage="1" showErrorMessage="1" sqref="L1:L2 I1:I2 T1:T2 Q1:Q2 AG1:AG2 AB1:AB2 Y1:Y2 AJ1:AJ2 AR1:AR2 AO1:AO2 AW1:AW2 AZ1:AZ2 AZ9:AZ65436 AW9:AW65436 AR9:AR65436 AO9:AO65436 AJ9:AJ65436 Q9:Q65436 AG9:AG65436 AB9:AB65436 I9:I65436 T9:T65436 Y9:Y65436 L9:L65436" xr:uid="{00000000-0002-0000-09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436 AY9:AY65436 AN9:AN65436 AQ9:AQ65436 AF9:AF65436 K9:K65436 S9:S65436 P9:P65436 X9:X65436 AA9:AA65436 H9:H65436 AI9:AI65436" xr:uid="{00000000-0002-0000-0900-000002000000}">
      <formula1>0</formula1>
      <formula2>999</formula2>
    </dataValidation>
    <dataValidation type="list" allowBlank="1" showInputMessage="1" showErrorMessage="1" sqref="BH1:BH2 BH9:BH65436" xr:uid="{00000000-0002-0000-0900-000003000000}">
      <formula1>"ja,nee"</formula1>
    </dataValidation>
    <dataValidation type="whole" operator="lessThan" allowBlank="1" showInputMessage="1" showErrorMessage="1" sqref="BG6" xr:uid="{00000000-0002-0000-0900-000004000000}">
      <formula1>340</formula1>
    </dataValidation>
    <dataValidation type="whole" operator="lessThan" allowBlank="1" showInputMessage="1" showErrorMessage="1" sqref="BG5" xr:uid="{00000000-0002-0000-0900-000005000000}">
      <formula1>9</formula1>
    </dataValidation>
    <dataValidation type="whole" allowBlank="1" showInputMessage="1" showErrorMessage="1" sqref="BG4" xr:uid="{00000000-0002-0000-0900-000006000000}">
      <formula1>1</formula1>
      <formula2>2</formula2>
    </dataValidation>
    <dataValidation type="whole" allowBlank="1" showInputMessage="1" showErrorMessage="1" sqref="BG3" xr:uid="{00000000-0002-0000-09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588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2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3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4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5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6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7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8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132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119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/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A00-000000000000}">
      <formula1>1</formula1>
      <formula2>4</formula2>
    </dataValidation>
    <dataValidation type="whole" allowBlank="1" showInputMessage="1" showErrorMessage="1" sqref="BG4" xr:uid="{00000000-0002-0000-0A00-000001000000}">
      <formula1>1</formula1>
      <formula2>2</formula2>
    </dataValidation>
    <dataValidation type="whole" operator="lessThan" allowBlank="1" showInputMessage="1" showErrorMessage="1" sqref="BG5" xr:uid="{00000000-0002-0000-0A00-000002000000}">
      <formula1>9</formula1>
    </dataValidation>
    <dataValidation type="whole" operator="lessThan" allowBlank="1" showInputMessage="1" showErrorMessage="1" sqref="BG6" xr:uid="{00000000-0002-0000-0A00-000003000000}">
      <formula1>340</formula1>
    </dataValidation>
    <dataValidation type="list" allowBlank="1" showInputMessage="1" showErrorMessage="1" sqref="BH1:BH2 BH9:BH65536" xr:uid="{00000000-0002-0000-0A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A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A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A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769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9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9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0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1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0">
    <pageSetUpPr fitToPage="1"/>
  </sheetPr>
  <dimension ref="A1:CN9"/>
  <sheetViews>
    <sheetView tabSelected="1"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C15" sqref="BC15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138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/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206</v>
      </c>
      <c r="C9" s="1" t="s">
        <v>211</v>
      </c>
      <c r="D9" s="1" t="s">
        <v>207</v>
      </c>
      <c r="E9" s="1" t="s">
        <v>239</v>
      </c>
      <c r="F9" s="1" t="s">
        <v>158</v>
      </c>
      <c r="G9" s="62">
        <v>0</v>
      </c>
      <c r="H9" s="80">
        <v>70.52</v>
      </c>
      <c r="J9" s="87">
        <v>0</v>
      </c>
      <c r="K9" s="81">
        <v>41.91</v>
      </c>
      <c r="M9" s="62">
        <v>1</v>
      </c>
      <c r="N9" s="62">
        <v>1</v>
      </c>
      <c r="V9" s="63">
        <v>99</v>
      </c>
      <c r="AD9" s="62">
        <v>99</v>
      </c>
      <c r="BC9">
        <f>N9+V9+AD9+AL9+AT9+BB9</f>
        <v>199</v>
      </c>
      <c r="BD9">
        <v>99</v>
      </c>
      <c r="BE9" s="24">
        <f>BC9-BD9</f>
        <v>100</v>
      </c>
      <c r="BK9">
        <f>IF(G9&gt;99,199,G9)</f>
        <v>0</v>
      </c>
      <c r="BL9">
        <f>IF(H9&gt;99,0,H9)</f>
        <v>70.52</v>
      </c>
      <c r="BM9">
        <f>IF(J9&gt;99,199,J9)</f>
        <v>0</v>
      </c>
      <c r="BN9">
        <f>IF(K9&gt;99,0,K9)</f>
        <v>41.91</v>
      </c>
      <c r="BO9">
        <f>BK9+BM9</f>
        <v>0</v>
      </c>
      <c r="BP9">
        <f>IF(O9&gt;99,199,O9)</f>
        <v>0</v>
      </c>
      <c r="BQ9">
        <f>IF(P9&gt;99,0,P9)</f>
        <v>0</v>
      </c>
      <c r="BR9">
        <f>IF(R9&gt;99,199,R9)</f>
        <v>0</v>
      </c>
      <c r="BS9">
        <f>IF(S9&gt;99,0,S9)</f>
        <v>0</v>
      </c>
      <c r="BT9">
        <f>BP9+BR9</f>
        <v>0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9">
    <sortCondition ref="N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516 AE9:AE65516 O9:O65516" xr:uid="{00000000-0002-0000-0B00-000000000000}"/>
    <dataValidation type="decimal" allowBlank="1" showInputMessage="1" showErrorMessage="1" sqref="L1:L2 I1:I2 T1:T2 Q1:Q2 AG1:AG2 AB1:AB2 Y1:Y2 AJ1:AJ2 AR1:AR2 AO1:AO2 AW1:AW2 AZ1:AZ2 AZ9:AZ65516 AW9:AW65516 AR9:AR65516 AO9:AO65516 AJ9:AJ65516 Q9:Q65516 AG9:AG65516 AB9:AB65516 I9:I65516 T9:T65516 Y9:Y65516 L9:L65516" xr:uid="{00000000-0002-0000-0B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16 AY9:AY65516 AN9:AN65516 AQ9:AQ65516 AF9:AF65516 K9:K65516 S9:S65516 P9:P65516 X9:X65516 AA9:AA65516 H9:H65516 AI9:AI65516" xr:uid="{00000000-0002-0000-0B00-000002000000}">
      <formula1>0</formula1>
      <formula2>999</formula2>
    </dataValidation>
    <dataValidation type="list" allowBlank="1" showInputMessage="1" showErrorMessage="1" sqref="BH1:BH2 BH9:BH65516" xr:uid="{00000000-0002-0000-0B00-000003000000}">
      <formula1>"ja,nee"</formula1>
    </dataValidation>
    <dataValidation type="whole" operator="lessThan" allowBlank="1" showInputMessage="1" showErrorMessage="1" sqref="BG6" xr:uid="{00000000-0002-0000-0B00-000004000000}">
      <formula1>340</formula1>
    </dataValidation>
    <dataValidation type="whole" operator="lessThan" allowBlank="1" showInputMessage="1" showErrorMessage="1" sqref="BG5" xr:uid="{00000000-0002-0000-0B00-000005000000}">
      <formula1>9</formula1>
    </dataValidation>
    <dataValidation type="whole" allowBlank="1" showInputMessage="1" showErrorMessage="1" sqref="BG4" xr:uid="{00000000-0002-0000-0B00-000006000000}">
      <formula1>1</formula1>
      <formula2>2</formula2>
    </dataValidation>
    <dataValidation type="whole" allowBlank="1" showInputMessage="1" showErrorMessage="1" sqref="BG3" xr:uid="{00000000-0002-0000-0B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6913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4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5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6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7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8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9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0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1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2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3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4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5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6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7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8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9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30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31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32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6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139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/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C00-000000000000}">
      <formula1>1</formula1>
      <formula2>4</formula2>
    </dataValidation>
    <dataValidation type="whole" allowBlank="1" showInputMessage="1" showErrorMessage="1" sqref="BG4" xr:uid="{00000000-0002-0000-0C00-000001000000}">
      <formula1>1</formula1>
      <formula2>2</formula2>
    </dataValidation>
    <dataValidation type="whole" operator="lessThan" allowBlank="1" showInputMessage="1" showErrorMessage="1" sqref="BG5" xr:uid="{00000000-0002-0000-0C00-000002000000}">
      <formula1>9</formula1>
    </dataValidation>
    <dataValidation type="whole" operator="lessThan" allowBlank="1" showInputMessage="1" showErrorMessage="1" sqref="BG6" xr:uid="{00000000-0002-0000-0C00-000003000000}">
      <formula1>340</formula1>
    </dataValidation>
    <dataValidation type="list" allowBlank="1" showInputMessage="1" showErrorMessage="1" sqref="BH1:BH2 BH9:BH65536" xr:uid="{00000000-0002-0000-0C00-000004000000}">
      <formula1>"ja,nee"</formula1>
    </dataValidation>
    <dataValidation type="decimal" allowBlank="1" showInputMessage="1" showErrorMessage="1" sqref="H1:H2 K1:K2 P1:P2 S1:S2 X1:X2 AA1:AA2 AI1:AI2 AF1:AF2 AN1:AN2 AQ1:AQ2 AY1:AY2 AV1:AV2 AI9:AI65536 H9:H65536 AA9:AA65536 X9:X65536 P9:P65536 S9:S65536 K9:K65536 AF9:AF65536 AQ9:AQ65536 AN9:AN65536 AY9:AY65536 AV9:AV65536" xr:uid="{00000000-0002-0000-0C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L9:L65536 Y9:Y65536 T9:T65536 I9:I65536 AB9:AB65536 AG9:AG65536 Q9:Q65536 AJ9:AJ65536 AO9:AO65536 AR9:AR65536 AW9:AW65536 AZ9:AZ65536" xr:uid="{00000000-0002-0000-0C00-000006000000}">
      <formula1>0</formula1>
      <formula2>10</formula2>
    </dataValidation>
    <dataValidation operator="lessThan" allowBlank="1" showInputMessage="1" showErrorMessage="1" sqref="O1:O2 AE1:AE2 AU1:AU2 O9:O65536 AE9:AE65536 AU9:AU65536" xr:uid="{00000000-0002-0000-0C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872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4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7"/>
  <dimension ref="A1:K26"/>
  <sheetViews>
    <sheetView workbookViewId="0">
      <selection activeCell="J23" sqref="J23"/>
    </sheetView>
  </sheetViews>
  <sheetFormatPr defaultRowHeight="12.5" x14ac:dyDescent="0.25"/>
  <cols>
    <col min="1" max="1" width="6.81640625" style="1" bestFit="1" customWidth="1"/>
    <col min="2" max="2" width="10" style="1" customWidth="1"/>
    <col min="3" max="3" width="28.1796875" style="1" customWidth="1"/>
    <col min="4" max="4" width="26.54296875" style="1" customWidth="1"/>
    <col min="5" max="5" width="7.81640625" style="1" bestFit="1" customWidth="1"/>
    <col min="6" max="6" width="4.1796875" style="1" bestFit="1" customWidth="1"/>
    <col min="7" max="7" width="23.453125" style="1" customWidth="1"/>
    <col min="8" max="8" width="8.54296875" style="1" customWidth="1"/>
    <col min="9" max="9" width="7.81640625" style="16" customWidth="1"/>
    <col min="10" max="10" width="7.54296875" style="1" customWidth="1"/>
    <col min="11" max="11" width="13.453125" style="1" customWidth="1"/>
  </cols>
  <sheetData>
    <row r="1" spans="1:11" x14ac:dyDescent="0.25">
      <c r="A1" s="137" t="s">
        <v>28</v>
      </c>
      <c r="B1" s="138"/>
      <c r="C1" s="138"/>
      <c r="D1" s="138"/>
      <c r="E1" s="138"/>
      <c r="F1" s="138"/>
      <c r="G1" s="139"/>
      <c r="H1" s="116"/>
      <c r="I1" s="117"/>
      <c r="J1" s="17"/>
      <c r="K1" s="17"/>
    </row>
    <row r="2" spans="1:11" hidden="1" x14ac:dyDescent="0.25">
      <c r="A2"/>
      <c r="B2"/>
      <c r="C2"/>
      <c r="D2"/>
      <c r="E2"/>
      <c r="F2"/>
      <c r="I2" s="14"/>
      <c r="J2"/>
      <c r="K2"/>
    </row>
    <row r="3" spans="1:11" ht="25.5" customHeight="1" x14ac:dyDescent="0.25">
      <c r="A3" s="6" t="s">
        <v>8</v>
      </c>
      <c r="B3" s="166" t="s">
        <v>143</v>
      </c>
      <c r="C3" s="167"/>
      <c r="D3" s="18"/>
      <c r="E3" s="168"/>
      <c r="F3" s="168"/>
      <c r="G3" s="11"/>
      <c r="H3" s="169" t="s">
        <v>31</v>
      </c>
      <c r="I3" s="170"/>
      <c r="J3" s="19">
        <v>2</v>
      </c>
      <c r="K3" s="13"/>
    </row>
    <row r="4" spans="1:11" ht="25" x14ac:dyDescent="0.25">
      <c r="A4" s="2" t="s">
        <v>20</v>
      </c>
      <c r="B4" s="2" t="s">
        <v>6</v>
      </c>
      <c r="C4" s="2" t="s">
        <v>0</v>
      </c>
      <c r="D4" s="2" t="s">
        <v>1</v>
      </c>
      <c r="E4" s="2" t="s">
        <v>21</v>
      </c>
      <c r="F4" s="2" t="s">
        <v>23</v>
      </c>
      <c r="G4" s="2" t="s">
        <v>24</v>
      </c>
      <c r="H4" s="12" t="s">
        <v>29</v>
      </c>
      <c r="I4" s="15"/>
      <c r="J4" s="7" t="s">
        <v>30</v>
      </c>
      <c r="K4" s="2" t="s">
        <v>25</v>
      </c>
    </row>
    <row r="5" spans="1:11" ht="13" x14ac:dyDescent="0.3">
      <c r="A5" s="4"/>
      <c r="B5" s="4"/>
      <c r="C5" s="4"/>
      <c r="D5" s="4"/>
      <c r="E5" s="4"/>
      <c r="F5" s="4"/>
    </row>
    <row r="7" spans="1:11" x14ac:dyDescent="0.25">
      <c r="C7" s="1" t="s">
        <v>281</v>
      </c>
    </row>
    <row r="8" spans="1:11" x14ac:dyDescent="0.25">
      <c r="A8" s="1">
        <v>1</v>
      </c>
      <c r="B8" s="1" t="s">
        <v>240</v>
      </c>
      <c r="C8" s="1" t="s">
        <v>242</v>
      </c>
      <c r="D8" s="1" t="s">
        <v>241</v>
      </c>
      <c r="E8" s="1">
        <v>0.5</v>
      </c>
      <c r="F8" s="1" t="s">
        <v>243</v>
      </c>
      <c r="G8" s="1" t="s">
        <v>149</v>
      </c>
      <c r="H8" s="1">
        <v>3</v>
      </c>
      <c r="K8" s="1" t="s">
        <v>274</v>
      </c>
    </row>
    <row r="10" spans="1:11" x14ac:dyDescent="0.25">
      <c r="C10" s="1" t="s">
        <v>282</v>
      </c>
    </row>
    <row r="11" spans="1:11" x14ac:dyDescent="0.25">
      <c r="A11" s="1">
        <v>1</v>
      </c>
      <c r="B11" s="1" t="s">
        <v>150</v>
      </c>
      <c r="C11" s="1" t="s">
        <v>208</v>
      </c>
      <c r="D11" s="1" t="s">
        <v>151</v>
      </c>
      <c r="E11" s="1">
        <v>0.7</v>
      </c>
      <c r="F11" s="1" t="s">
        <v>209</v>
      </c>
      <c r="G11" s="1" t="s">
        <v>152</v>
      </c>
      <c r="H11" s="1">
        <v>3</v>
      </c>
      <c r="K11" s="1" t="s">
        <v>274</v>
      </c>
    </row>
    <row r="12" spans="1:11" x14ac:dyDescent="0.25">
      <c r="A12" s="1">
        <v>2</v>
      </c>
      <c r="B12" s="1" t="s">
        <v>153</v>
      </c>
      <c r="C12" s="1" t="s">
        <v>210</v>
      </c>
      <c r="D12" s="1" t="s">
        <v>154</v>
      </c>
      <c r="E12" s="1">
        <v>0.7</v>
      </c>
      <c r="F12" s="1" t="s">
        <v>209</v>
      </c>
      <c r="G12" s="1" t="s">
        <v>155</v>
      </c>
      <c r="H12" s="1">
        <v>6</v>
      </c>
      <c r="K12" s="1" t="s">
        <v>278</v>
      </c>
    </row>
    <row r="14" spans="1:11" x14ac:dyDescent="0.25">
      <c r="C14" s="1" t="s">
        <v>283</v>
      </c>
    </row>
    <row r="15" spans="1:11" x14ac:dyDescent="0.25">
      <c r="A15" s="1">
        <v>1</v>
      </c>
      <c r="B15" s="1" t="s">
        <v>186</v>
      </c>
      <c r="C15" s="1" t="s">
        <v>226</v>
      </c>
      <c r="D15" s="1" t="s">
        <v>187</v>
      </c>
      <c r="E15" s="1">
        <v>0.8</v>
      </c>
      <c r="F15" s="1" t="s">
        <v>227</v>
      </c>
      <c r="G15" s="1" t="s">
        <v>155</v>
      </c>
      <c r="H15" s="1">
        <v>3</v>
      </c>
      <c r="K15" s="1" t="s">
        <v>274</v>
      </c>
    </row>
    <row r="17" spans="1:11" x14ac:dyDescent="0.25">
      <c r="C17" s="1" t="s">
        <v>284</v>
      </c>
    </row>
    <row r="18" spans="1:11" x14ac:dyDescent="0.25">
      <c r="A18" s="1">
        <v>1</v>
      </c>
      <c r="B18" s="1" t="s">
        <v>156</v>
      </c>
      <c r="C18" s="1" t="s">
        <v>211</v>
      </c>
      <c r="D18" s="1" t="s">
        <v>157</v>
      </c>
      <c r="E18" s="1">
        <v>0.8</v>
      </c>
      <c r="F18" s="1" t="s">
        <v>212</v>
      </c>
      <c r="G18" s="1" t="s">
        <v>158</v>
      </c>
      <c r="H18" s="1">
        <v>3</v>
      </c>
      <c r="K18" s="1" t="s">
        <v>274</v>
      </c>
    </row>
    <row r="19" spans="1:11" x14ac:dyDescent="0.25">
      <c r="A19" s="1">
        <v>2</v>
      </c>
      <c r="B19" s="1" t="s">
        <v>159</v>
      </c>
      <c r="C19" s="1" t="s">
        <v>213</v>
      </c>
      <c r="D19" s="1" t="s">
        <v>160</v>
      </c>
      <c r="E19" s="1">
        <v>0.8</v>
      </c>
      <c r="F19" s="1" t="s">
        <v>212</v>
      </c>
      <c r="G19" s="1" t="s">
        <v>149</v>
      </c>
      <c r="H19" s="1">
        <v>9</v>
      </c>
      <c r="K19" s="1" t="s">
        <v>278</v>
      </c>
    </row>
    <row r="21" spans="1:11" x14ac:dyDescent="0.25">
      <c r="C21" s="1" t="s">
        <v>285</v>
      </c>
    </row>
    <row r="22" spans="1:11" x14ac:dyDescent="0.25">
      <c r="A22" s="1">
        <v>1</v>
      </c>
      <c r="B22" s="1" t="s">
        <v>184</v>
      </c>
      <c r="C22" s="1" t="s">
        <v>224</v>
      </c>
      <c r="D22" s="1" t="s">
        <v>185</v>
      </c>
      <c r="E22" s="1">
        <v>0.9</v>
      </c>
      <c r="F22" s="1" t="s">
        <v>225</v>
      </c>
      <c r="G22" s="1" t="s">
        <v>155</v>
      </c>
      <c r="H22" s="1">
        <v>3</v>
      </c>
      <c r="K22" s="1" t="s">
        <v>274</v>
      </c>
    </row>
    <row r="23" spans="1:11" x14ac:dyDescent="0.25">
      <c r="A23" s="1">
        <v>2</v>
      </c>
      <c r="B23" s="1" t="s">
        <v>190</v>
      </c>
      <c r="C23" s="1" t="s">
        <v>230</v>
      </c>
      <c r="D23" s="1" t="s">
        <v>191</v>
      </c>
      <c r="E23" s="1">
        <v>0.9</v>
      </c>
      <c r="F23" s="1" t="s">
        <v>229</v>
      </c>
      <c r="G23" s="1" t="s">
        <v>155</v>
      </c>
      <c r="H23" s="1">
        <v>4</v>
      </c>
      <c r="K23" s="1" t="s">
        <v>278</v>
      </c>
    </row>
    <row r="25" spans="1:11" x14ac:dyDescent="0.25">
      <c r="C25" s="1" t="s">
        <v>286</v>
      </c>
    </row>
    <row r="26" spans="1:11" x14ac:dyDescent="0.25">
      <c r="A26" s="1">
        <v>1</v>
      </c>
      <c r="B26" s="1" t="s">
        <v>204</v>
      </c>
      <c r="C26" s="1" t="s">
        <v>237</v>
      </c>
      <c r="D26" s="1" t="s">
        <v>205</v>
      </c>
      <c r="E26" s="1">
        <v>1</v>
      </c>
      <c r="F26" s="1" t="s">
        <v>238</v>
      </c>
      <c r="G26" s="1" t="s">
        <v>152</v>
      </c>
      <c r="H26" s="1">
        <v>3</v>
      </c>
      <c r="K26" s="1" t="s">
        <v>274</v>
      </c>
    </row>
  </sheetData>
  <mergeCells count="5">
    <mergeCell ref="B3:C3"/>
    <mergeCell ref="E3:F3"/>
    <mergeCell ref="H3:I3"/>
    <mergeCell ref="A1:G1"/>
    <mergeCell ref="H1:I1"/>
  </mergeCells>
  <phoneticPr fontId="0" type="noConversion"/>
  <dataValidations count="1">
    <dataValidation type="whole" operator="lessThan" allowBlank="1" showInputMessage="1" showErrorMessage="1" sqref="J3" xr:uid="{00000000-0002-0000-0F00-000000000000}">
      <formula1>99</formula1>
    </dataValidation>
  </dataValidations>
  <printOptions gridLines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Kampioenen">
                <anchor moveWithCells="1" sizeWithCells="1">
                  <from>
                    <xdr:col>3</xdr:col>
                    <xdr:colOff>12700</xdr:colOff>
                    <xdr:row>2</xdr:row>
                    <xdr:rowOff>0</xdr:rowOff>
                  </from>
                  <to>
                    <xdr:col>3</xdr:col>
                    <xdr:colOff>1784350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3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140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/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O9:O65536 AE9:AE65536 AU9:AU65536" xr:uid="{00000000-0002-0000-0D00-000000000000}"/>
    <dataValidation type="decimal" allowBlank="1" showInputMessage="1" showErrorMessage="1" sqref="L1:L2 I1:I2 T1:T2 Q1:Q2 AG1:AG2 AB1:AB2 Y1:Y2 AJ1:AJ2 AR1:AR2 AO1:AO2 AW1:AW2 AZ1:AZ2 L9:L65536 Y9:Y65536 T9:T65536 I9:I65536 AB9:AB65536 AG9:AG65536 Q9:Q65536 AJ9:AJ65536 AO9:AO65536 AR9:AR65536 AW9:AW65536 AZ9:AZ65536" xr:uid="{00000000-0002-0000-0D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I9:AI65536 H9:H65536 AA9:AA65536 X9:X65536 P9:P65536 S9:S65536 K9:K65536 AF9:AF65536 AQ9:AQ65536 AN9:AN65536 AY9:AY65536 AV9:AV65536" xr:uid="{00000000-0002-0000-0D00-000002000000}">
      <formula1>0</formula1>
      <formula2>999</formula2>
    </dataValidation>
    <dataValidation type="list" allowBlank="1" showInputMessage="1" showErrorMessage="1" sqref="BH1:BH2 BH9:BH65536" xr:uid="{00000000-0002-0000-0D00-000003000000}">
      <formula1>"ja,nee"</formula1>
    </dataValidation>
    <dataValidation type="whole" operator="lessThan" allowBlank="1" showInputMessage="1" showErrorMessage="1" sqref="BG6" xr:uid="{00000000-0002-0000-0D00-000004000000}">
      <formula1>340</formula1>
    </dataValidation>
    <dataValidation type="whole" operator="lessThan" allowBlank="1" showInputMessage="1" showErrorMessage="1" sqref="BG5" xr:uid="{00000000-0002-0000-0D00-000005000000}">
      <formula1>9</formula1>
    </dataValidation>
    <dataValidation type="whole" allowBlank="1" showInputMessage="1" showErrorMessage="1" sqref="BG4" xr:uid="{00000000-0002-0000-0D00-000006000000}">
      <formula1>1</formula1>
      <formula2>2</formula2>
    </dataValidation>
    <dataValidation type="whole" allowBlank="1" showInputMessage="1" showErrorMessage="1" sqref="BG3" xr:uid="{00000000-0002-0000-0D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817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7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7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21">
    <pageSetUpPr fitToPage="1"/>
  </sheetPr>
  <dimension ref="A1:CN8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" sqref="B9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134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19" t="s">
        <v>121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/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E00-000000000000}">
      <formula1>1</formula1>
      <formula2>4</formula2>
    </dataValidation>
    <dataValidation type="whole" allowBlank="1" showInputMessage="1" showErrorMessage="1" sqref="BG4" xr:uid="{00000000-0002-0000-0E00-000001000000}">
      <formula1>1</formula1>
      <formula2>2</formula2>
    </dataValidation>
    <dataValidation type="whole" operator="lessThan" allowBlank="1" showInputMessage="1" showErrorMessage="1" sqref="BG5" xr:uid="{00000000-0002-0000-0E00-000002000000}">
      <formula1>9</formula1>
    </dataValidation>
    <dataValidation type="whole" operator="lessThan" allowBlank="1" showInputMessage="1" showErrorMessage="1" sqref="BG6" xr:uid="{00000000-0002-0000-0E00-000003000000}">
      <formula1>340</formula1>
    </dataValidation>
    <dataValidation type="list" allowBlank="1" showInputMessage="1" showErrorMessage="1" sqref="BH1:BH2 BH9:BH65536" xr:uid="{00000000-0002-0000-0E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E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E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E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93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0" r:id="rId17" name="Button 14">
              <controlPr defaultSize="0" print="0" autoFill="0" autoPict="0" macro="[0]!Sort_Punten_3">
                <anchor moveWithCells="1" sizeWithCells="1">
                  <from>
                    <xdr:col>30</xdr:col>
                    <xdr:colOff>0</xdr:colOff>
                    <xdr:row>6</xdr:row>
                    <xdr:rowOff>152400</xdr:rowOff>
                  </from>
                  <to>
                    <xdr:col>30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1" r:id="rId18" name="Button 15">
              <controlPr defaultSize="0" print="0" autoFill="0" autoPict="0" macro="[0]!Sort_Pl_Punten_5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3" r:id="rId20" name="Button 17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4" r:id="rId21" name="Button 18">
              <controlPr defaultSize="0" print="0" autoFill="0" autoPict="0" macro="[0]!Sort_Punten_5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5" r:id="rId22" name="Button 19">
              <controlPr defaultSize="0" print="0" autoFill="0" autoPict="0" macro="[0]!Sort_Punten_6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6" r:id="rId23" name="Button 20">
              <controlPr defaultSize="0" print="0" autoFill="0" autoPict="0" macro="[0]!Sort_Pl_Punten_6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6"/>
  <dimension ref="A1:N8"/>
  <sheetViews>
    <sheetView workbookViewId="0">
      <pane ySplit="8" topLeftCell="A9" activePane="bottomLeft" state="frozen"/>
      <selection activeCell="C4" sqref="C4:E4"/>
      <selection pane="bottomLeft" activeCell="G18" sqref="G18"/>
    </sheetView>
  </sheetViews>
  <sheetFormatPr defaultRowHeight="12.5" x14ac:dyDescent="0.25"/>
  <cols>
    <col min="1" max="1" width="5.6328125" style="1" customWidth="1"/>
    <col min="2" max="2" width="10.6328125" style="1" customWidth="1"/>
    <col min="3" max="3" width="27.6328125" style="1" customWidth="1"/>
    <col min="4" max="4" width="25.6328125" style="1" customWidth="1"/>
    <col min="5" max="5" width="28.6328125" style="1" customWidth="1"/>
    <col min="6" max="6" width="3.6328125" style="1" customWidth="1"/>
    <col min="7" max="7" width="4.6328125" style="1" customWidth="1"/>
    <col min="8" max="8" width="21.6328125" style="1" customWidth="1"/>
    <col min="9" max="9" width="4.6328125" style="1" customWidth="1"/>
    <col min="10" max="10" width="4.6328125" style="58" customWidth="1"/>
    <col min="11" max="13" width="4.6328125" style="1" customWidth="1"/>
    <col min="14" max="14" width="5.1796875" style="1" bestFit="1" customWidth="1"/>
    <col min="15" max="15" width="4.81640625" bestFit="1" customWidth="1"/>
    <col min="16" max="16" width="6" customWidth="1"/>
    <col min="17" max="17" width="5.54296875" customWidth="1"/>
    <col min="18" max="18" width="6" customWidth="1"/>
  </cols>
  <sheetData>
    <row r="1" spans="1:14" x14ac:dyDescent="0.25">
      <c r="A1" s="137" t="s">
        <v>58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32"/>
      <c r="N1" s="35"/>
    </row>
    <row r="2" spans="1:14" ht="12.75" hidden="1" customHeight="1" x14ac:dyDescent="0.25">
      <c r="A2" s="39"/>
      <c r="B2" s="40"/>
      <c r="C2" s="40">
        <v>9</v>
      </c>
      <c r="D2" s="9">
        <f>FLOOR((C2+3)/4,1)</f>
        <v>3</v>
      </c>
      <c r="E2" s="40"/>
      <c r="F2" s="40"/>
      <c r="G2" s="40"/>
      <c r="H2" s="40">
        <v>192</v>
      </c>
      <c r="I2" s="1">
        <v>190</v>
      </c>
      <c r="J2" s="58">
        <f>H2+I2</f>
        <v>382</v>
      </c>
      <c r="N2" s="41"/>
    </row>
    <row r="3" spans="1:14" x14ac:dyDescent="0.25">
      <c r="A3" s="33" t="s">
        <v>8</v>
      </c>
      <c r="B3" s="34"/>
      <c r="C3" s="107" t="str">
        <f>Instellingen!B3</f>
        <v>Kring Berkel IJssel</v>
      </c>
      <c r="D3" s="109"/>
      <c r="E3" s="116" t="s">
        <v>59</v>
      </c>
      <c r="F3" s="118"/>
      <c r="G3" s="117"/>
      <c r="H3" s="140">
        <v>3</v>
      </c>
      <c r="I3" s="141"/>
      <c r="J3" s="141"/>
      <c r="K3" s="141"/>
      <c r="L3" s="141"/>
      <c r="M3" s="141"/>
      <c r="N3" s="142"/>
    </row>
    <row r="4" spans="1:14" hidden="1" x14ac:dyDescent="0.25">
      <c r="A4" s="42"/>
      <c r="B4" s="43"/>
      <c r="C4" s="44"/>
      <c r="D4" s="45"/>
      <c r="E4" s="45"/>
      <c r="F4" s="46"/>
      <c r="G4" s="47"/>
      <c r="H4" s="48"/>
      <c r="I4" s="48"/>
      <c r="J4" s="59"/>
      <c r="K4" s="48"/>
      <c r="L4" s="48"/>
      <c r="M4" s="49"/>
      <c r="N4" s="50"/>
    </row>
    <row r="5" spans="1:14" hidden="1" x14ac:dyDescent="0.25">
      <c r="A5" s="51"/>
      <c r="B5" s="52"/>
      <c r="C5" s="53"/>
      <c r="D5" s="54"/>
      <c r="E5" s="54"/>
      <c r="F5" s="55"/>
      <c r="G5" s="51"/>
      <c r="H5" s="56"/>
      <c r="I5" s="56"/>
      <c r="J5" s="60"/>
      <c r="K5" s="56"/>
      <c r="L5" s="56"/>
      <c r="M5" s="49"/>
      <c r="N5" s="50"/>
    </row>
    <row r="6" spans="1:14" ht="12.75" customHeight="1" x14ac:dyDescent="0.25">
      <c r="A6" s="171" t="s">
        <v>135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</row>
    <row r="7" spans="1:14" ht="12.75" customHeight="1" x14ac:dyDescent="0.25">
      <c r="A7" s="174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</row>
    <row r="8" spans="1:1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60</v>
      </c>
      <c r="F8" s="2" t="s">
        <v>2</v>
      </c>
      <c r="G8" s="2" t="s">
        <v>3</v>
      </c>
      <c r="H8" s="7" t="s">
        <v>61</v>
      </c>
      <c r="I8" s="7" t="s">
        <v>62</v>
      </c>
      <c r="J8" s="21" t="s">
        <v>63</v>
      </c>
      <c r="K8" s="7"/>
      <c r="L8" s="7"/>
      <c r="M8" s="2"/>
      <c r="N8" s="57" t="s">
        <v>5</v>
      </c>
    </row>
  </sheetData>
  <mergeCells count="5">
    <mergeCell ref="A6:N7"/>
    <mergeCell ref="A1:L1"/>
    <mergeCell ref="C3:D3"/>
    <mergeCell ref="E3:G3"/>
    <mergeCell ref="H3:N3"/>
  </mergeCells>
  <phoneticPr fontId="0" type="noConversion"/>
  <dataValidations count="3">
    <dataValidation operator="lessThan" allowBlank="1" showInputMessage="1" showErrorMessage="1" error="De waarde is maximaal 500" sqref="H8" xr:uid="{00000000-0002-0000-1000-000000000000}"/>
    <dataValidation type="whole" allowBlank="1" showInputMessage="1" showErrorMessage="1" error="Het minimum is 1 en het maximum is 6" prompt="Hier wordt bedoeld van welke wedstrijd of proef de winnaars moeten worden opgebouwd voor onder andere de prijsuitreiking." sqref="H3:N3" xr:uid="{00000000-0002-0000-1000-000001000000}">
      <formula1>1</formula1>
      <formula2>6</formula2>
    </dataValidation>
    <dataValidation type="whole" operator="lessThan" allowBlank="1" showInputMessage="1" showErrorMessage="1" error="De waarde is maximaal 500" sqref="H9:I39378" xr:uid="{00000000-0002-0000-1000-000002000000}">
      <formula1>500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Button 1">
              <controlPr defaultSize="0" print="0" autoFill="0" autoPict="0" macro="[0]!Winnaars">
                <anchor moveWithCells="1" sizeWithCells="1">
                  <from>
                    <xdr:col>0</xdr:col>
                    <xdr:colOff>50800</xdr:colOff>
                    <xdr:row>5</xdr:row>
                    <xdr:rowOff>31750</xdr:rowOff>
                  </from>
                  <to>
                    <xdr:col>2</xdr:col>
                    <xdr:colOff>1143000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Button 2">
              <controlPr defaultSize="0" print="0" autoFill="0" autoPict="0" macro="[0]!Dubbele_Combinaties">
                <anchor moveWithCells="1" sizeWithCells="1">
                  <from>
                    <xdr:col>2</xdr:col>
                    <xdr:colOff>1174750</xdr:colOff>
                    <xdr:row>5</xdr:row>
                    <xdr:rowOff>31750</xdr:rowOff>
                  </from>
                  <to>
                    <xdr:col>3</xdr:col>
                    <xdr:colOff>793750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Button 3">
              <controlPr defaultSize="0" print="0" autoFill="0" autoPict="0" macro="[0]!Importeren_Gegevens">
                <anchor moveWithCells="1" sizeWithCells="1">
                  <from>
                    <xdr:col>3</xdr:col>
                    <xdr:colOff>831850</xdr:colOff>
                    <xdr:row>5</xdr:row>
                    <xdr:rowOff>31750</xdr:rowOff>
                  </from>
                  <to>
                    <xdr:col>6</xdr:col>
                    <xdr:colOff>222250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Button 4">
              <controlPr defaultSize="0" print="0" autoFill="0" autoPict="0" macro="[0]!Import_Verwerken">
                <anchor moveWithCells="1" sizeWithCells="1">
                  <from>
                    <xdr:col>6</xdr:col>
                    <xdr:colOff>260350</xdr:colOff>
                    <xdr:row>5</xdr:row>
                    <xdr:rowOff>31750</xdr:rowOff>
                  </from>
                  <to>
                    <xdr:col>8</xdr:col>
                    <xdr:colOff>0</xdr:colOff>
                    <xdr:row>6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9">
    <pageSetUpPr fitToPage="1"/>
  </sheetPr>
  <dimension ref="A1:D45"/>
  <sheetViews>
    <sheetView workbookViewId="0">
      <pane ySplit="2" topLeftCell="A22" activePane="bottomLeft" state="frozen"/>
      <selection activeCell="C4" sqref="C4:E4"/>
      <selection pane="bottomLeft" activeCell="C45" sqref="C45"/>
    </sheetView>
  </sheetViews>
  <sheetFormatPr defaultRowHeight="12.5" x14ac:dyDescent="0.25"/>
  <cols>
    <col min="1" max="1" width="36.54296875" bestFit="1" customWidth="1"/>
    <col min="2" max="2" width="37" customWidth="1"/>
    <col min="3" max="3" width="46.453125" customWidth="1"/>
    <col min="4" max="4" width="15.81640625" customWidth="1"/>
  </cols>
  <sheetData>
    <row r="1" spans="1:4" ht="13" x14ac:dyDescent="0.3">
      <c r="A1" s="25"/>
      <c r="B1" s="26" t="s">
        <v>37</v>
      </c>
      <c r="C1" s="26" t="s">
        <v>25</v>
      </c>
      <c r="D1" s="3"/>
    </row>
    <row r="2" spans="1:4" ht="13" x14ac:dyDescent="0.3">
      <c r="A2" s="27" t="s">
        <v>38</v>
      </c>
      <c r="B2" s="2"/>
      <c r="C2" s="2"/>
      <c r="D2" s="22"/>
    </row>
    <row r="3" spans="1:4" x14ac:dyDescent="0.25">
      <c r="A3" s="28" t="s">
        <v>39</v>
      </c>
      <c r="B3" s="99" t="s">
        <v>143</v>
      </c>
      <c r="C3" s="30"/>
      <c r="D3" s="30"/>
    </row>
    <row r="4" spans="1:4" x14ac:dyDescent="0.25">
      <c r="A4" s="30" t="s">
        <v>40</v>
      </c>
      <c r="B4" s="29">
        <v>1</v>
      </c>
      <c r="C4" s="30" t="s">
        <v>41</v>
      </c>
      <c r="D4" s="30"/>
    </row>
    <row r="5" spans="1:4" x14ac:dyDescent="0.25">
      <c r="A5" s="30" t="s">
        <v>11</v>
      </c>
      <c r="B5" s="29">
        <v>99</v>
      </c>
      <c r="C5" s="30"/>
      <c r="D5" s="30"/>
    </row>
    <row r="6" spans="1:4" x14ac:dyDescent="0.25">
      <c r="A6" s="30" t="s">
        <v>42</v>
      </c>
      <c r="B6" s="29">
        <v>3</v>
      </c>
      <c r="C6" s="30"/>
      <c r="D6" s="30"/>
    </row>
    <row r="7" spans="1:4" x14ac:dyDescent="0.25">
      <c r="A7" s="30" t="s">
        <v>33</v>
      </c>
      <c r="B7" s="29">
        <v>1</v>
      </c>
      <c r="C7" s="30"/>
      <c r="D7" s="30"/>
    </row>
    <row r="8" spans="1:4" x14ac:dyDescent="0.25">
      <c r="A8" s="61" t="s">
        <v>128</v>
      </c>
      <c r="B8" s="30">
        <v>4</v>
      </c>
      <c r="C8" s="30"/>
      <c r="D8" s="30"/>
    </row>
    <row r="9" spans="1:4" hidden="1" x14ac:dyDescent="0.25">
      <c r="A9" s="30"/>
      <c r="B9" s="30"/>
      <c r="C9" s="30"/>
      <c r="D9" s="30"/>
    </row>
    <row r="10" spans="1:4" x14ac:dyDescent="0.25">
      <c r="A10" s="61" t="s">
        <v>64</v>
      </c>
      <c r="B10" s="29">
        <v>90</v>
      </c>
      <c r="C10" s="30" t="s">
        <v>65</v>
      </c>
      <c r="D10" s="30"/>
    </row>
    <row r="11" spans="1:4" hidden="1" x14ac:dyDescent="0.25">
      <c r="A11" s="30"/>
      <c r="B11" s="29"/>
      <c r="C11" s="30"/>
      <c r="D11" s="30"/>
    </row>
    <row r="12" spans="1:4" hidden="1" x14ac:dyDescent="0.25">
      <c r="A12" s="30"/>
      <c r="B12" s="29"/>
      <c r="C12" s="30"/>
      <c r="D12" s="30"/>
    </row>
    <row r="13" spans="1:4" x14ac:dyDescent="0.25">
      <c r="A13" s="30" t="s">
        <v>67</v>
      </c>
      <c r="B13" s="29"/>
      <c r="C13" s="30" t="s">
        <v>69</v>
      </c>
      <c r="D13" s="30"/>
    </row>
    <row r="14" spans="1:4" x14ac:dyDescent="0.25">
      <c r="A14" s="61" t="s">
        <v>133</v>
      </c>
      <c r="B14" s="29" t="s">
        <v>125</v>
      </c>
      <c r="C14" s="30"/>
      <c r="D14" s="30"/>
    </row>
    <row r="15" spans="1:4" hidden="1" x14ac:dyDescent="0.25">
      <c r="A15" s="61" t="s">
        <v>123</v>
      </c>
      <c r="B15" s="30"/>
      <c r="C15" s="30"/>
      <c r="D15" s="30"/>
    </row>
    <row r="16" spans="1:4" hidden="1" x14ac:dyDescent="0.25">
      <c r="A16" s="61" t="s">
        <v>124</v>
      </c>
      <c r="B16" s="30"/>
      <c r="C16" s="30"/>
      <c r="D16" s="30"/>
    </row>
    <row r="17" spans="1:4" hidden="1" x14ac:dyDescent="0.25">
      <c r="A17" s="61" t="s">
        <v>122</v>
      </c>
      <c r="B17" s="29" t="s">
        <v>125</v>
      </c>
      <c r="C17" s="30"/>
      <c r="D17" s="30"/>
    </row>
    <row r="18" spans="1:4" hidden="1" x14ac:dyDescent="0.25">
      <c r="A18" s="61" t="s">
        <v>124</v>
      </c>
      <c r="B18" s="30"/>
      <c r="C18" s="30"/>
      <c r="D18" s="30"/>
    </row>
    <row r="19" spans="1:4" hidden="1" x14ac:dyDescent="0.25"/>
    <row r="20" spans="1:4" hidden="1" x14ac:dyDescent="0.25"/>
    <row r="21" spans="1:4" hidden="1" x14ac:dyDescent="0.25"/>
    <row r="23" spans="1:4" ht="38" x14ac:dyDescent="0.3">
      <c r="A23" s="26" t="s">
        <v>66</v>
      </c>
      <c r="B23" s="2"/>
      <c r="C23" s="7" t="s">
        <v>43</v>
      </c>
      <c r="D23" s="2"/>
    </row>
    <row r="24" spans="1:4" hidden="1" x14ac:dyDescent="0.25">
      <c r="A24" s="30" t="s">
        <v>44</v>
      </c>
      <c r="B24" s="30">
        <v>1</v>
      </c>
      <c r="C24" s="30" t="s">
        <v>45</v>
      </c>
    </row>
    <row r="25" spans="1:4" x14ac:dyDescent="0.25">
      <c r="A25" s="30" t="s">
        <v>104</v>
      </c>
      <c r="B25" s="29">
        <v>2</v>
      </c>
      <c r="C25" s="30"/>
    </row>
    <row r="26" spans="1:4" x14ac:dyDescent="0.25">
      <c r="A26" s="30" t="s">
        <v>105</v>
      </c>
      <c r="B26" s="29">
        <v>3</v>
      </c>
      <c r="C26" s="30"/>
    </row>
    <row r="27" spans="1:4" x14ac:dyDescent="0.25">
      <c r="A27" s="30" t="s">
        <v>46</v>
      </c>
      <c r="B27" s="29">
        <v>4</v>
      </c>
      <c r="C27" s="30"/>
      <c r="D27" s="30"/>
    </row>
    <row r="28" spans="1:4" x14ac:dyDescent="0.25">
      <c r="A28" s="30" t="s">
        <v>47</v>
      </c>
      <c r="B28" s="29">
        <v>5</v>
      </c>
      <c r="C28" s="30"/>
      <c r="D28" s="30"/>
    </row>
    <row r="29" spans="1:4" x14ac:dyDescent="0.25">
      <c r="A29" s="30" t="s">
        <v>48</v>
      </c>
      <c r="B29" s="29">
        <v>6</v>
      </c>
      <c r="C29" s="30"/>
      <c r="D29" s="30"/>
    </row>
    <row r="30" spans="1:4" x14ac:dyDescent="0.25">
      <c r="A30" s="30" t="s">
        <v>49</v>
      </c>
      <c r="B30" s="29">
        <v>7</v>
      </c>
      <c r="C30" s="30"/>
      <c r="D30" s="30"/>
    </row>
    <row r="31" spans="1:4" x14ac:dyDescent="0.25">
      <c r="A31" s="30" t="s">
        <v>50</v>
      </c>
      <c r="B31" s="29"/>
      <c r="C31" s="30"/>
      <c r="D31" s="30"/>
    </row>
    <row r="32" spans="1:4" x14ac:dyDescent="0.25">
      <c r="A32" s="30"/>
      <c r="B32" s="29"/>
      <c r="C32" s="30"/>
      <c r="D32" s="30"/>
    </row>
    <row r="33" spans="1:4" x14ac:dyDescent="0.25">
      <c r="A33" s="30"/>
      <c r="B33" s="29"/>
      <c r="C33" s="30"/>
      <c r="D33" s="30"/>
    </row>
    <row r="35" spans="1:4" hidden="1" x14ac:dyDescent="0.25"/>
    <row r="36" spans="1:4" hidden="1" x14ac:dyDescent="0.25"/>
    <row r="37" spans="1:4" hidden="1" x14ac:dyDescent="0.25"/>
    <row r="38" spans="1:4" hidden="1" x14ac:dyDescent="0.25"/>
    <row r="39" spans="1:4" x14ac:dyDescent="0.25">
      <c r="A39" s="2" t="s">
        <v>51</v>
      </c>
      <c r="B39" s="2" t="s">
        <v>52</v>
      </c>
      <c r="C39" s="2" t="s">
        <v>53</v>
      </c>
      <c r="D39" s="71" t="s">
        <v>71</v>
      </c>
    </row>
    <row r="40" spans="1:4" x14ac:dyDescent="0.25">
      <c r="A40" s="30" t="s">
        <v>54</v>
      </c>
      <c r="B40" s="74" t="s">
        <v>145</v>
      </c>
      <c r="C40" s="75" t="s">
        <v>146</v>
      </c>
      <c r="D40" s="29" t="s">
        <v>100</v>
      </c>
    </row>
    <row r="41" spans="1:4" x14ac:dyDescent="0.25">
      <c r="A41" s="30" t="s">
        <v>55</v>
      </c>
      <c r="B41" s="74" t="s">
        <v>145</v>
      </c>
      <c r="C41" s="75" t="s">
        <v>147</v>
      </c>
      <c r="D41" s="29" t="s">
        <v>100</v>
      </c>
    </row>
    <row r="42" spans="1:4" x14ac:dyDescent="0.25">
      <c r="A42" s="30" t="s">
        <v>56</v>
      </c>
      <c r="B42" s="74" t="s">
        <v>148</v>
      </c>
      <c r="C42" s="75" t="s">
        <v>244</v>
      </c>
      <c r="D42" s="29" t="s">
        <v>100</v>
      </c>
    </row>
    <row r="43" spans="1:4" x14ac:dyDescent="0.25">
      <c r="A43" s="30" t="s">
        <v>57</v>
      </c>
      <c r="B43" s="8" t="s">
        <v>117</v>
      </c>
      <c r="C43" s="31" t="s">
        <v>117</v>
      </c>
      <c r="D43" s="29" t="s">
        <v>100</v>
      </c>
    </row>
    <row r="44" spans="1:4" x14ac:dyDescent="0.25">
      <c r="A44" s="30" t="s">
        <v>102</v>
      </c>
      <c r="B44" s="8" t="s">
        <v>117</v>
      </c>
      <c r="C44" s="31" t="s">
        <v>117</v>
      </c>
      <c r="D44" s="29" t="s">
        <v>100</v>
      </c>
    </row>
    <row r="45" spans="1:4" x14ac:dyDescent="0.25">
      <c r="A45" s="30" t="s">
        <v>103</v>
      </c>
      <c r="B45" s="8" t="s">
        <v>117</v>
      </c>
      <c r="C45" s="31" t="s">
        <v>117</v>
      </c>
      <c r="D45" s="29" t="s">
        <v>100</v>
      </c>
    </row>
  </sheetData>
  <sheetProtection algorithmName="SHA-512" hashValue="nc9cO7xNuBIk6O4ebqOU0tSWQgdxnzAsT5N5fKnLtVB6RRi830W3yl+2EdAeFeTSz/Zp0AA0YtH35Ust97wLig==" saltValue="GF9CO46U3zOME2XCwSgN2A==" spinCount="100000" sheet="1" objects="1" scenarios="1"/>
  <phoneticPr fontId="0" type="noConversion"/>
  <dataValidations count="15">
    <dataValidation type="whole" allowBlank="1" showInputMessage="1" showErrorMessage="1" sqref="B9 B15:B16 B18" xr:uid="{00000000-0002-0000-1100-000000000000}">
      <formula1>1</formula1>
      <formula2>2</formula2>
    </dataValidation>
    <dataValidation type="whole" showInputMessage="1" showErrorMessage="1" error="Er moet een waarde ingevoerd worden van 1 t/m 6." sqref="B6" xr:uid="{00000000-0002-0000-1100-000001000000}">
      <formula1>1</formula1>
      <formula2>6</formula2>
    </dataValidation>
    <dataValidation type="whole" allowBlank="1" showInputMessage="1" showErrorMessage="1" sqref="B19:B22" xr:uid="{00000000-0002-0000-1100-000002000000}">
      <formula1>2</formula1>
      <formula2>3</formula2>
    </dataValidation>
    <dataValidation type="whole" allowBlank="1" showInputMessage="1" showErrorMessage="1" sqref="B32:B33" xr:uid="{00000000-0002-0000-1100-000003000000}">
      <formula1>2</formula1>
      <formula2>8</formula2>
    </dataValidation>
    <dataValidation type="whole" showInputMessage="1" showErrorMessage="1" error="Er moet een waarde ingevoerd worden." sqref="B5" xr:uid="{00000000-0002-0000-1100-000004000000}">
      <formula1>1</formula1>
      <formula2>999</formula2>
    </dataValidation>
    <dataValidation type="whole" showInputMessage="1" showErrorMessage="1" error="Er moet een waarde ingevoerd worden." sqref="B4" xr:uid="{00000000-0002-0000-1100-000005000000}">
      <formula1>1</formula1>
      <formula2>2</formula2>
    </dataValidation>
    <dataValidation type="whole" showInputMessage="1" showErrorMessage="1" error="De waarde kan zijn 0 of 1." sqref="B7" xr:uid="{00000000-0002-0000-1100-000006000000}">
      <formula1>0</formula1>
      <formula2>2</formula2>
    </dataValidation>
    <dataValidation type="textLength" showInputMessage="1" showErrorMessage="1" error="Er moet een tekst worden ingevoerd." sqref="B3" xr:uid="{00000000-0002-0000-1100-000007000000}">
      <formula1>1</formula1>
      <formula2>60</formula2>
    </dataValidation>
    <dataValidation type="whole" allowBlank="1" showInputMessage="1" showErrorMessage="1" error="Er moet een waarde ingevoerd worden van 1 t/m 999 of blanko." sqref="B10 B12" xr:uid="{00000000-0002-0000-1100-000008000000}">
      <formula1>1</formula1>
      <formula2>999</formula2>
    </dataValidation>
    <dataValidation type="whole" allowBlank="1" showInputMessage="1" showErrorMessage="1" error="De minimale waarde is 2 de maximale is 8" sqref="B27:B31" xr:uid="{00000000-0002-0000-1100-000009000000}">
      <formula1>2</formula1>
      <formula2>8</formula2>
    </dataValidation>
    <dataValidation type="list" allowBlank="1" showInputMessage="1" showErrorMessage="1" sqref="B13" xr:uid="{00000000-0002-0000-1100-00000A000000}">
      <formula1>"Aanmelden,Afmelden"</formula1>
    </dataValidation>
    <dataValidation type="whole" allowBlank="1" showInputMessage="1" showErrorMessage="1" error="Er moet een waarde ingevoerd worden van 2 t/m 4 of blanko." prompt="Indien hier een aantal wordt ingevoerd dan worden bij een lager aantal starts per combinatie de plaatsingspunten gezet op het aantal wat vermeld staat bij Plaatsingspunten te weinig starts." sqref="B11" xr:uid="{00000000-0002-0000-1100-00000B000000}">
      <formula1>2</formula1>
      <formula2>4</formula2>
    </dataValidation>
    <dataValidation type="list" allowBlank="1" showInputMessage="1" showErrorMessage="1" sqref="B14 B17" xr:uid="{00000000-0002-0000-1100-00000C000000}">
      <formula1>"Ja,Nee"</formula1>
    </dataValidation>
    <dataValidation type="list" allowBlank="1" showInputMessage="1" showErrorMessage="1" sqref="D40:D45" xr:uid="{00000000-0002-0000-1100-00000D000000}">
      <formula1>"1: fouten barrage, 2: totaal fouten"</formula1>
    </dataValidation>
    <dataValidation type="whole" showInputMessage="1" showErrorMessage="1" error="Er moet een waarde ingevoerd worden." sqref="B8" xr:uid="{00000000-0002-0000-1100-00000E000000}">
      <formula1>0</formula1>
      <formula2>8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74" r:id="rId4" name="Button 22">
              <controlPr defaultSize="0" print="0" autoFill="0" autoPict="0" macro="[0]!verbergen_Tab">
                <anchor moveWithCells="1" sizeWithCells="1">
                  <from>
                    <xdr:col>2</xdr:col>
                    <xdr:colOff>165100</xdr:colOff>
                    <xdr:row>13</xdr:row>
                    <xdr:rowOff>38100</xdr:rowOff>
                  </from>
                  <to>
                    <xdr:col>2</xdr:col>
                    <xdr:colOff>3041650</xdr:colOff>
                    <xdr:row>16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">
    <pageSetUpPr fitToPage="1"/>
  </sheetPr>
  <dimension ref="A1:J43"/>
  <sheetViews>
    <sheetView workbookViewId="0">
      <pane ySplit="4" topLeftCell="A5" activePane="bottomLeft" state="frozen"/>
      <selection activeCell="C4" sqref="C4:E4"/>
      <selection pane="bottomLeft" activeCell="K20" sqref="K20"/>
    </sheetView>
  </sheetViews>
  <sheetFormatPr defaultRowHeight="12.5" x14ac:dyDescent="0.25"/>
  <cols>
    <col min="1" max="1" width="8" style="1" customWidth="1"/>
    <col min="2" max="2" width="10" style="1" hidden="1" customWidth="1"/>
    <col min="3" max="3" width="28.1796875" style="1" customWidth="1"/>
    <col min="4" max="4" width="31.453125" style="1" customWidth="1"/>
    <col min="5" max="5" width="6.54296875" style="96" bestFit="1" customWidth="1"/>
    <col min="6" max="6" width="4.1796875" style="1" bestFit="1" customWidth="1"/>
    <col min="7" max="7" width="23.453125" style="1" customWidth="1"/>
    <col min="8" max="8" width="30.453125" style="1" customWidth="1"/>
  </cols>
  <sheetData>
    <row r="1" spans="1:10" x14ac:dyDescent="0.25">
      <c r="A1" s="179" t="s">
        <v>19</v>
      </c>
      <c r="B1" s="180"/>
      <c r="C1" s="180"/>
      <c r="D1" s="180"/>
      <c r="E1" s="180"/>
      <c r="F1" s="180"/>
      <c r="G1" s="180"/>
      <c r="H1" s="181"/>
    </row>
    <row r="2" spans="1:10" hidden="1" x14ac:dyDescent="0.25"/>
    <row r="3" spans="1:10" ht="25.5" customHeight="1" x14ac:dyDescent="0.25">
      <c r="A3" s="6" t="s">
        <v>8</v>
      </c>
      <c r="B3" s="177" t="s">
        <v>143</v>
      </c>
      <c r="C3" s="178"/>
      <c r="D3" s="178"/>
      <c r="E3" s="182" t="s">
        <v>126</v>
      </c>
      <c r="F3" s="183"/>
      <c r="G3" s="94" t="s">
        <v>32</v>
      </c>
      <c r="H3" s="93"/>
    </row>
    <row r="4" spans="1:10" x14ac:dyDescent="0.25">
      <c r="A4" s="2" t="s">
        <v>20</v>
      </c>
      <c r="B4" s="2" t="s">
        <v>6</v>
      </c>
      <c r="C4" s="71" t="s">
        <v>127</v>
      </c>
      <c r="D4" s="2" t="s">
        <v>1</v>
      </c>
      <c r="E4" s="97" t="s">
        <v>21</v>
      </c>
      <c r="F4" s="2" t="s">
        <v>23</v>
      </c>
      <c r="G4" s="2" t="s">
        <v>24</v>
      </c>
      <c r="H4" s="2" t="s">
        <v>25</v>
      </c>
      <c r="I4" s="95" t="str">
        <f>IF(C4&lt;&gt;"",RIGHT(C4,LEN(C4)-SEARCH(" ",C4,1)),"")</f>
        <v>/ amazone</v>
      </c>
      <c r="J4" s="95" t="str">
        <f>IF(C4&lt;&gt;"",LEFT(C4, SEARCH(" ",C4,1)),"")</f>
        <v xml:space="preserve">Ruiter </v>
      </c>
    </row>
    <row r="5" spans="1:10" ht="13" x14ac:dyDescent="0.3">
      <c r="A5" s="4"/>
      <c r="B5" s="4"/>
      <c r="C5" s="4"/>
      <c r="D5" s="4"/>
      <c r="E5" s="98"/>
      <c r="F5" s="4"/>
    </row>
    <row r="6" spans="1:10" x14ac:dyDescent="0.25">
      <c r="C6" s="1" t="s">
        <v>281</v>
      </c>
      <c r="D6" s="1" t="s">
        <v>287</v>
      </c>
    </row>
    <row r="7" spans="1:10" x14ac:dyDescent="0.25">
      <c r="A7" s="1">
        <v>1</v>
      </c>
      <c r="B7" s="1" t="s">
        <v>240</v>
      </c>
      <c r="C7" s="1" t="s">
        <v>242</v>
      </c>
      <c r="D7" s="1" t="s">
        <v>241</v>
      </c>
      <c r="E7" s="96" t="s">
        <v>136</v>
      </c>
      <c r="F7" s="1" t="s">
        <v>289</v>
      </c>
      <c r="G7" s="1" t="s">
        <v>149</v>
      </c>
      <c r="H7" s="1" t="s">
        <v>274</v>
      </c>
    </row>
    <row r="9" spans="1:10" x14ac:dyDescent="0.25">
      <c r="C9" s="1" t="s">
        <v>290</v>
      </c>
      <c r="D9" s="1" t="s">
        <v>287</v>
      </c>
    </row>
    <row r="10" spans="1:10" x14ac:dyDescent="0.25">
      <c r="A10" s="1">
        <v>1</v>
      </c>
      <c r="B10" s="1" t="s">
        <v>267</v>
      </c>
      <c r="C10" s="1" t="s">
        <v>249</v>
      </c>
      <c r="D10" s="1" t="s">
        <v>250</v>
      </c>
      <c r="E10" s="96" t="s">
        <v>137</v>
      </c>
      <c r="F10" s="1" t="s">
        <v>291</v>
      </c>
      <c r="G10" s="1" t="s">
        <v>152</v>
      </c>
    </row>
    <row r="12" spans="1:10" x14ac:dyDescent="0.25">
      <c r="C12" s="1" t="s">
        <v>292</v>
      </c>
      <c r="D12" s="1" t="s">
        <v>287</v>
      </c>
    </row>
    <row r="13" spans="1:10" x14ac:dyDescent="0.25">
      <c r="A13" s="1">
        <v>1</v>
      </c>
      <c r="B13" s="1" t="s">
        <v>272</v>
      </c>
      <c r="C13" s="1" t="s">
        <v>213</v>
      </c>
      <c r="D13" s="1" t="s">
        <v>271</v>
      </c>
      <c r="E13" s="96" t="s">
        <v>129</v>
      </c>
      <c r="F13" s="1" t="s">
        <v>291</v>
      </c>
      <c r="G13" s="1" t="s">
        <v>149</v>
      </c>
    </row>
    <row r="15" spans="1:10" x14ac:dyDescent="0.25">
      <c r="C15" s="1" t="s">
        <v>282</v>
      </c>
      <c r="D15" s="1" t="s">
        <v>287</v>
      </c>
    </row>
    <row r="16" spans="1:10" x14ac:dyDescent="0.25">
      <c r="A16" s="1">
        <v>1</v>
      </c>
      <c r="B16" s="1" t="s">
        <v>150</v>
      </c>
      <c r="C16" s="1" t="s">
        <v>208</v>
      </c>
      <c r="D16" s="1" t="s">
        <v>151</v>
      </c>
      <c r="E16" s="96" t="s">
        <v>129</v>
      </c>
      <c r="F16" s="1" t="s">
        <v>119</v>
      </c>
      <c r="G16" s="1" t="s">
        <v>152</v>
      </c>
      <c r="H16" s="1" t="s">
        <v>274</v>
      </c>
    </row>
    <row r="17" spans="1:8" x14ac:dyDescent="0.25">
      <c r="A17" s="1" t="s">
        <v>297</v>
      </c>
      <c r="B17" s="1" t="s">
        <v>153</v>
      </c>
      <c r="C17" s="1" t="s">
        <v>210</v>
      </c>
      <c r="D17" s="1" t="s">
        <v>154</v>
      </c>
      <c r="E17" s="96" t="s">
        <v>129</v>
      </c>
      <c r="F17" s="1" t="s">
        <v>119</v>
      </c>
      <c r="G17" s="1" t="s">
        <v>155</v>
      </c>
      <c r="H17" s="1" t="s">
        <v>278</v>
      </c>
    </row>
    <row r="19" spans="1:8" x14ac:dyDescent="0.25">
      <c r="C19" s="1" t="s">
        <v>283</v>
      </c>
      <c r="D19" s="1" t="s">
        <v>287</v>
      </c>
    </row>
    <row r="20" spans="1:8" x14ac:dyDescent="0.25">
      <c r="A20" s="1">
        <v>1</v>
      </c>
      <c r="B20" s="1" t="s">
        <v>186</v>
      </c>
      <c r="C20" s="1" t="s">
        <v>226</v>
      </c>
      <c r="D20" s="1" t="s">
        <v>187</v>
      </c>
      <c r="E20" s="96" t="s">
        <v>130</v>
      </c>
      <c r="F20" s="1" t="s">
        <v>119</v>
      </c>
      <c r="G20" s="1" t="s">
        <v>155</v>
      </c>
      <c r="H20" s="1" t="s">
        <v>274</v>
      </c>
    </row>
    <row r="22" spans="1:8" x14ac:dyDescent="0.25">
      <c r="C22" s="1" t="s">
        <v>284</v>
      </c>
      <c r="D22" s="1" t="s">
        <v>293</v>
      </c>
    </row>
    <row r="23" spans="1:8" x14ac:dyDescent="0.25">
      <c r="A23" s="1">
        <v>1</v>
      </c>
      <c r="B23" s="1" t="s">
        <v>156</v>
      </c>
      <c r="C23" s="1" t="s">
        <v>211</v>
      </c>
      <c r="D23" s="1" t="s">
        <v>157</v>
      </c>
      <c r="E23" s="96" t="s">
        <v>130</v>
      </c>
      <c r="F23" s="1" t="s">
        <v>294</v>
      </c>
      <c r="G23" s="1" t="s">
        <v>158</v>
      </c>
      <c r="H23" s="1" t="s">
        <v>274</v>
      </c>
    </row>
    <row r="24" spans="1:8" x14ac:dyDescent="0.25">
      <c r="A24" s="1">
        <v>2</v>
      </c>
      <c r="B24" s="1" t="s">
        <v>159</v>
      </c>
      <c r="C24" s="1" t="s">
        <v>213</v>
      </c>
      <c r="D24" s="1" t="s">
        <v>160</v>
      </c>
      <c r="E24" s="96" t="s">
        <v>130</v>
      </c>
      <c r="F24" s="1" t="s">
        <v>294</v>
      </c>
      <c r="G24" s="1" t="s">
        <v>149</v>
      </c>
      <c r="H24" s="1" t="s">
        <v>278</v>
      </c>
    </row>
    <row r="25" spans="1:8" x14ac:dyDescent="0.25">
      <c r="A25" s="1">
        <v>3</v>
      </c>
      <c r="B25" s="1" t="s">
        <v>161</v>
      </c>
      <c r="C25" s="1" t="s">
        <v>214</v>
      </c>
      <c r="D25" s="1" t="s">
        <v>162</v>
      </c>
      <c r="E25" s="96" t="s">
        <v>130</v>
      </c>
      <c r="F25" s="1" t="s">
        <v>294</v>
      </c>
      <c r="G25" s="1" t="s">
        <v>155</v>
      </c>
    </row>
    <row r="26" spans="1:8" x14ac:dyDescent="0.25">
      <c r="A26" s="1">
        <v>4</v>
      </c>
      <c r="B26" s="1" t="s">
        <v>163</v>
      </c>
      <c r="C26" s="1" t="s">
        <v>215</v>
      </c>
      <c r="D26" s="1" t="s">
        <v>164</v>
      </c>
      <c r="E26" s="96" t="s">
        <v>130</v>
      </c>
      <c r="F26" s="1" t="s">
        <v>295</v>
      </c>
      <c r="G26" s="1" t="s">
        <v>165</v>
      </c>
    </row>
    <row r="27" spans="1:8" x14ac:dyDescent="0.25">
      <c r="A27" s="1">
        <v>5</v>
      </c>
      <c r="B27" s="1" t="s">
        <v>168</v>
      </c>
      <c r="C27" s="1" t="s">
        <v>218</v>
      </c>
      <c r="D27" s="1" t="s">
        <v>169</v>
      </c>
      <c r="E27" s="96" t="s">
        <v>130</v>
      </c>
      <c r="F27" s="1" t="s">
        <v>295</v>
      </c>
      <c r="G27" s="1" t="s">
        <v>170</v>
      </c>
    </row>
    <row r="28" spans="1:8" x14ac:dyDescent="0.25">
      <c r="A28" s="1">
        <v>6</v>
      </c>
      <c r="B28" s="1" t="s">
        <v>178</v>
      </c>
      <c r="C28" s="1" t="s">
        <v>222</v>
      </c>
      <c r="D28" s="1" t="s">
        <v>179</v>
      </c>
      <c r="E28" s="96" t="s">
        <v>130</v>
      </c>
      <c r="F28" s="1" t="s">
        <v>294</v>
      </c>
      <c r="G28" s="1" t="s">
        <v>165</v>
      </c>
    </row>
    <row r="29" spans="1:8" x14ac:dyDescent="0.25">
      <c r="A29" s="1">
        <v>7</v>
      </c>
      <c r="B29" s="1" t="s">
        <v>248</v>
      </c>
      <c r="C29" s="1" t="s">
        <v>211</v>
      </c>
      <c r="D29" s="1" t="s">
        <v>247</v>
      </c>
      <c r="E29" s="96" t="s">
        <v>130</v>
      </c>
      <c r="F29" s="1" t="s">
        <v>294</v>
      </c>
      <c r="G29" s="1" t="s">
        <v>158</v>
      </c>
    </row>
    <row r="30" spans="1:8" x14ac:dyDescent="0.25">
      <c r="A30" s="1">
        <v>8</v>
      </c>
      <c r="B30" s="1" t="s">
        <v>166</v>
      </c>
      <c r="C30" s="1" t="s">
        <v>217</v>
      </c>
      <c r="D30" s="1" t="s">
        <v>167</v>
      </c>
      <c r="E30" s="96" t="s">
        <v>130</v>
      </c>
      <c r="F30" s="1" t="s">
        <v>294</v>
      </c>
      <c r="G30" s="1" t="s">
        <v>155</v>
      </c>
    </row>
    <row r="31" spans="1:8" x14ac:dyDescent="0.25">
      <c r="A31" s="1" t="s">
        <v>297</v>
      </c>
      <c r="B31" s="1" t="s">
        <v>176</v>
      </c>
      <c r="C31" s="1" t="s">
        <v>221</v>
      </c>
      <c r="D31" s="1" t="s">
        <v>177</v>
      </c>
      <c r="E31" s="96" t="s">
        <v>130</v>
      </c>
      <c r="F31" s="1" t="s">
        <v>294</v>
      </c>
      <c r="G31" s="1" t="s">
        <v>149</v>
      </c>
    </row>
    <row r="32" spans="1:8" x14ac:dyDescent="0.25">
      <c r="A32" s="1" t="s">
        <v>288</v>
      </c>
      <c r="B32" s="1" t="s">
        <v>268</v>
      </c>
      <c r="C32" s="1" t="s">
        <v>256</v>
      </c>
      <c r="D32" s="1" t="s">
        <v>257</v>
      </c>
      <c r="E32" s="96" t="s">
        <v>130</v>
      </c>
      <c r="F32" s="1" t="s">
        <v>294</v>
      </c>
      <c r="G32" s="1" t="s">
        <v>173</v>
      </c>
    </row>
    <row r="34" spans="1:8" x14ac:dyDescent="0.25">
      <c r="C34" s="1" t="s">
        <v>285</v>
      </c>
      <c r="D34" s="1" t="s">
        <v>296</v>
      </c>
    </row>
    <row r="35" spans="1:8" x14ac:dyDescent="0.25">
      <c r="A35" s="1">
        <v>1</v>
      </c>
      <c r="B35" s="1" t="s">
        <v>184</v>
      </c>
      <c r="C35" s="1" t="s">
        <v>224</v>
      </c>
      <c r="D35" s="1" t="s">
        <v>185</v>
      </c>
      <c r="E35" s="96" t="s">
        <v>131</v>
      </c>
      <c r="F35" s="1" t="s">
        <v>295</v>
      </c>
      <c r="G35" s="1" t="s">
        <v>155</v>
      </c>
      <c r="H35" s="1" t="s">
        <v>274</v>
      </c>
    </row>
    <row r="36" spans="1:8" x14ac:dyDescent="0.25">
      <c r="A36" s="1">
        <v>2</v>
      </c>
      <c r="B36" s="1" t="s">
        <v>190</v>
      </c>
      <c r="C36" s="1" t="s">
        <v>230</v>
      </c>
      <c r="D36" s="1" t="s">
        <v>191</v>
      </c>
      <c r="E36" s="96" t="s">
        <v>131</v>
      </c>
      <c r="F36" s="1" t="s">
        <v>294</v>
      </c>
      <c r="G36" s="1" t="s">
        <v>155</v>
      </c>
      <c r="H36" s="1" t="s">
        <v>278</v>
      </c>
    </row>
    <row r="37" spans="1:8" x14ac:dyDescent="0.25">
      <c r="A37" s="1">
        <v>3</v>
      </c>
      <c r="B37" s="1" t="s">
        <v>192</v>
      </c>
      <c r="C37" s="1" t="s">
        <v>231</v>
      </c>
      <c r="D37" s="1" t="s">
        <v>193</v>
      </c>
      <c r="E37" s="96" t="s">
        <v>131</v>
      </c>
      <c r="F37" s="1" t="s">
        <v>294</v>
      </c>
      <c r="G37" s="1" t="s">
        <v>152</v>
      </c>
    </row>
    <row r="38" spans="1:8" x14ac:dyDescent="0.25">
      <c r="A38" s="1" t="s">
        <v>297</v>
      </c>
      <c r="B38" s="1" t="s">
        <v>188</v>
      </c>
      <c r="C38" s="1" t="s">
        <v>228</v>
      </c>
      <c r="D38" s="1" t="s">
        <v>189</v>
      </c>
      <c r="E38" s="96" t="s">
        <v>131</v>
      </c>
      <c r="F38" s="1" t="s">
        <v>294</v>
      </c>
      <c r="G38" s="1" t="s">
        <v>173</v>
      </c>
    </row>
    <row r="39" spans="1:8" x14ac:dyDescent="0.25">
      <c r="A39" s="1" t="s">
        <v>288</v>
      </c>
      <c r="B39" s="1" t="s">
        <v>194</v>
      </c>
      <c r="C39" s="1" t="s">
        <v>232</v>
      </c>
      <c r="D39" s="1" t="s">
        <v>195</v>
      </c>
      <c r="E39" s="96" t="s">
        <v>131</v>
      </c>
      <c r="F39" s="1" t="s">
        <v>295</v>
      </c>
      <c r="G39" s="1" t="s">
        <v>279</v>
      </c>
    </row>
    <row r="41" spans="1:8" x14ac:dyDescent="0.25">
      <c r="C41" s="1" t="s">
        <v>286</v>
      </c>
      <c r="D41" s="1" t="s">
        <v>287</v>
      </c>
    </row>
    <row r="42" spans="1:8" x14ac:dyDescent="0.25">
      <c r="A42" s="1">
        <v>1</v>
      </c>
      <c r="B42" s="1" t="s">
        <v>204</v>
      </c>
      <c r="C42" s="1" t="s">
        <v>237</v>
      </c>
      <c r="D42" s="1" t="s">
        <v>205</v>
      </c>
      <c r="E42" s="96" t="s">
        <v>132</v>
      </c>
      <c r="F42" s="1" t="s">
        <v>294</v>
      </c>
      <c r="G42" s="1" t="s">
        <v>152</v>
      </c>
      <c r="H42" s="1" t="s">
        <v>274</v>
      </c>
    </row>
    <row r="43" spans="1:8" x14ac:dyDescent="0.25">
      <c r="A43" s="1" t="s">
        <v>297</v>
      </c>
      <c r="B43" s="1" t="s">
        <v>202</v>
      </c>
      <c r="C43" s="1" t="s">
        <v>235</v>
      </c>
      <c r="D43" s="1" t="s">
        <v>203</v>
      </c>
      <c r="E43" s="96" t="s">
        <v>132</v>
      </c>
      <c r="F43" s="1" t="s">
        <v>295</v>
      </c>
      <c r="G43" s="1" t="s">
        <v>170</v>
      </c>
    </row>
  </sheetData>
  <mergeCells count="3">
    <mergeCell ref="B3:D3"/>
    <mergeCell ref="A1:H1"/>
    <mergeCell ref="E3:F3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scale="67" fitToHeight="1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fvaardiging">
                <anchor moveWithCells="1" sizeWithCells="1">
                  <from>
                    <xdr:col>6</xdr:col>
                    <xdr:colOff>1289050</xdr:colOff>
                    <xdr:row>1</xdr:row>
                    <xdr:rowOff>0</xdr:rowOff>
                  </from>
                  <to>
                    <xdr:col>7</xdr:col>
                    <xdr:colOff>2012950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>
    <pageSetUpPr fitToPage="1"/>
  </sheetPr>
  <dimension ref="A1:CP10"/>
  <sheetViews>
    <sheetView workbookViewId="0">
      <pane xSplit="5" ySplit="8" topLeftCell="S9" activePane="bottomRight" state="frozen"/>
      <selection activeCell="C4" sqref="C4:E4"/>
      <selection pane="topRight" activeCell="C4" sqref="C4:E4"/>
      <selection pane="bottomLeft" activeCell="C4" sqref="C4:E4"/>
      <selection pane="bottomRight" activeCell="BE13" sqref="BE13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4.54296875" style="67" customWidth="1"/>
    <col min="9" max="9" width="4.1796875" style="67" customWidth="1"/>
    <col min="10" max="10" width="3.5429687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54296875" style="63" customWidth="1"/>
    <col min="16" max="16" width="4.54296875" style="70" customWidth="1"/>
    <col min="17" max="18" width="4.1796875" style="70" customWidth="1"/>
    <col min="19" max="19" width="3.54296875" style="63" customWidth="1"/>
    <col min="20" max="20" width="4.54296875" style="70" customWidth="1"/>
    <col min="21" max="21" width="4.1796875" style="70" customWidth="1"/>
    <col min="22" max="23" width="3" style="63" customWidth="1"/>
    <col min="24" max="24" width="3.54296875" style="62" customWidth="1"/>
    <col min="25" max="25" width="4.54296875" style="68" customWidth="1"/>
    <col min="26" max="27" width="4.1796875" style="68" customWidth="1"/>
    <col min="28" max="28" width="3.54296875" style="62" customWidth="1"/>
    <col min="29" max="29" width="4.54296875" style="68" customWidth="1"/>
    <col min="30" max="30" width="4.1796875" style="68" customWidth="1"/>
    <col min="31" max="32" width="3" style="62" customWidth="1"/>
    <col min="33" max="33" width="3.54296875" style="63" hidden="1" customWidth="1"/>
    <col min="34" max="34" width="4.54296875" style="70" hidden="1" customWidth="1"/>
    <col min="35" max="35" width="4.1796875" style="70" hidden="1" customWidth="1"/>
    <col min="36" max="36" width="3.5429687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54296875" style="62" hidden="1" customWidth="1"/>
    <col min="42" max="42" width="4.54296875" style="68" hidden="1" customWidth="1"/>
    <col min="43" max="43" width="4.1796875" style="68" hidden="1" customWidth="1"/>
    <col min="44" max="44" width="3.5429687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54296875" style="63" hidden="1" customWidth="1"/>
    <col min="50" max="50" width="4.54296875" style="70" hidden="1" customWidth="1"/>
    <col min="51" max="51" width="4.1796875" style="70" hidden="1" customWidth="1"/>
    <col min="52" max="52" width="3.5429687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5429687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453125" style="1" customWidth="1"/>
    <col min="65" max="65" width="4" hidden="1" customWidth="1"/>
    <col min="66" max="66" width="5" hidden="1" customWidth="1"/>
    <col min="67" max="67" width="4" hidden="1" customWidth="1"/>
    <col min="68" max="68" width="6.54296875" hidden="1" customWidth="1"/>
    <col min="69" max="69" width="5.54296875" hidden="1" customWidth="1"/>
    <col min="70" max="70" width="4" hidden="1" customWidth="1"/>
    <col min="71" max="71" width="5" hidden="1" customWidth="1"/>
    <col min="72" max="72" width="4" hidden="1" customWidth="1"/>
    <col min="73" max="73" width="6.54296875" hidden="1" customWidth="1"/>
    <col min="74" max="74" width="5.54296875" hidden="1" customWidth="1"/>
    <col min="75" max="75" width="4" hidden="1" customWidth="1"/>
    <col min="76" max="76" width="5" hidden="1" customWidth="1"/>
    <col min="77" max="77" width="4" hidden="1" customWidth="1"/>
    <col min="78" max="78" width="6.54296875" hidden="1" customWidth="1"/>
    <col min="79" max="79" width="5.54296875" hidden="1" customWidth="1"/>
    <col min="80" max="80" width="4" hidden="1" customWidth="1"/>
    <col min="81" max="81" width="5" hidden="1" customWidth="1"/>
    <col min="82" max="82" width="4" hidden="1" customWidth="1"/>
    <col min="83" max="83" width="6.54296875" hidden="1" customWidth="1"/>
    <col min="84" max="84" width="6.453125" hidden="1" customWidth="1"/>
    <col min="85" max="85" width="4" hidden="1" customWidth="1"/>
    <col min="86" max="86" width="5" hidden="1" customWidth="1"/>
    <col min="87" max="87" width="4" hidden="1" customWidth="1"/>
    <col min="88" max="88" width="6.54296875" hidden="1" customWidth="1"/>
    <col min="89" max="89" width="6.453125" hidden="1" customWidth="1"/>
    <col min="90" max="90" width="4" hidden="1" customWidth="1"/>
    <col min="91" max="91" width="5" hidden="1" customWidth="1"/>
    <col min="92" max="92" width="4" hidden="1" customWidth="1"/>
    <col min="93" max="93" width="6.54296875" hidden="1" customWidth="1"/>
    <col min="94" max="94" width="6.453125" hidden="1" customWidth="1"/>
  </cols>
  <sheetData>
    <row r="1" spans="1:94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9"/>
    </row>
    <row r="2" spans="1:94" ht="12.75" hidden="1" customHeight="1" x14ac:dyDescent="0.25">
      <c r="A2" s="9"/>
      <c r="B2" s="9"/>
      <c r="C2" s="9"/>
      <c r="D2" s="9"/>
      <c r="E2" s="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1"/>
      <c r="W3" s="142"/>
      <c r="X3" s="148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50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16" t="s">
        <v>26</v>
      </c>
      <c r="BF3" s="118"/>
      <c r="BG3" s="118"/>
      <c r="BH3" s="117"/>
      <c r="BI3" s="20">
        <f>Instellingen!B6</f>
        <v>3</v>
      </c>
      <c r="BJ3" s="110"/>
      <c r="BK3" s="111"/>
    </row>
    <row r="4" spans="1:94" x14ac:dyDescent="0.25">
      <c r="A4" s="116" t="s">
        <v>9</v>
      </c>
      <c r="B4" s="117"/>
      <c r="C4" s="119" t="s">
        <v>136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8"/>
      <c r="W4" s="109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3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16"/>
      <c r="BF4" s="118"/>
      <c r="BG4" s="118"/>
      <c r="BH4" s="117"/>
      <c r="BI4" s="20"/>
      <c r="BJ4" s="112"/>
      <c r="BK4" s="113"/>
    </row>
    <row r="5" spans="1:94" x14ac:dyDescent="0.25">
      <c r="A5" s="116" t="s">
        <v>10</v>
      </c>
      <c r="B5" s="117"/>
      <c r="C5" s="107" t="s">
        <v>118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8"/>
      <c r="W5" s="109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6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57" t="s">
        <v>12</v>
      </c>
      <c r="BF5" s="158"/>
      <c r="BG5" s="158"/>
      <c r="BH5" s="159"/>
      <c r="BI5" s="8">
        <v>2</v>
      </c>
      <c r="BJ5" s="112"/>
      <c r="BK5" s="113"/>
    </row>
    <row r="6" spans="1:94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2"/>
      <c r="W6" s="133"/>
      <c r="X6" s="128" t="str">
        <f>Instellingen!B42</f>
        <v>Brummen</v>
      </c>
      <c r="Y6" s="129"/>
      <c r="Z6" s="129"/>
      <c r="AA6" s="129"/>
      <c r="AB6" s="129"/>
      <c r="AC6" s="129"/>
      <c r="AD6" s="129"/>
      <c r="AE6" s="129"/>
      <c r="AF6" s="130"/>
      <c r="AG6" s="131" t="str">
        <f>Instellingen!B43</f>
        <v xml:space="preserve"> </v>
      </c>
      <c r="AH6" s="132"/>
      <c r="AI6" s="132"/>
      <c r="AJ6" s="132"/>
      <c r="AK6" s="132"/>
      <c r="AL6" s="132"/>
      <c r="AM6" s="132"/>
      <c r="AN6" s="133"/>
      <c r="AO6" s="128" t="str">
        <f>Instellingen!B44</f>
        <v xml:space="preserve"> </v>
      </c>
      <c r="AP6" s="129"/>
      <c r="AQ6" s="129"/>
      <c r="AR6" s="129"/>
      <c r="AS6" s="129"/>
      <c r="AT6" s="129"/>
      <c r="AU6" s="129"/>
      <c r="AV6" s="130"/>
      <c r="AW6" s="131" t="str">
        <f>Instellingen!B45</f>
        <v xml:space="preserve"> </v>
      </c>
      <c r="AX6" s="132"/>
      <c r="AY6" s="132"/>
      <c r="AZ6" s="132"/>
      <c r="BA6" s="132"/>
      <c r="BB6" s="132"/>
      <c r="BC6" s="132"/>
      <c r="BD6" s="133"/>
      <c r="BE6" s="160" t="s">
        <v>32</v>
      </c>
      <c r="BF6" s="161"/>
      <c r="BG6" s="117"/>
      <c r="BH6" s="34"/>
      <c r="BI6" s="20"/>
      <c r="BJ6" s="112"/>
      <c r="BK6" s="113"/>
    </row>
    <row r="7" spans="1:94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5"/>
      <c r="W7" s="136"/>
      <c r="X7" s="120" t="str">
        <f>Instellingen!C42</f>
        <v>24 november 2024</v>
      </c>
      <c r="Y7" s="121"/>
      <c r="Z7" s="121"/>
      <c r="AA7" s="121"/>
      <c r="AB7" s="121"/>
      <c r="AC7" s="121"/>
      <c r="AD7" s="121"/>
      <c r="AE7" s="121"/>
      <c r="AF7" s="122"/>
      <c r="AG7" s="143" t="str">
        <f>Instellingen!C43</f>
        <v xml:space="preserve"> </v>
      </c>
      <c r="AH7" s="144"/>
      <c r="AI7" s="144"/>
      <c r="AJ7" s="144"/>
      <c r="AK7" s="144"/>
      <c r="AL7" s="144"/>
      <c r="AM7" s="144"/>
      <c r="AN7" s="145"/>
      <c r="AO7" s="143" t="str">
        <f>Instellingen!C44</f>
        <v xml:space="preserve"> </v>
      </c>
      <c r="AP7" s="146"/>
      <c r="AQ7" s="146"/>
      <c r="AR7" s="146"/>
      <c r="AS7" s="146"/>
      <c r="AT7" s="146"/>
      <c r="AU7" s="146"/>
      <c r="AV7" s="147"/>
      <c r="AW7" s="143" t="str">
        <f>Instellingen!C45</f>
        <v xml:space="preserve"> </v>
      </c>
      <c r="AX7" s="146"/>
      <c r="AY7" s="146"/>
      <c r="AZ7" s="146"/>
      <c r="BA7" s="146"/>
      <c r="BB7" s="146"/>
      <c r="BC7" s="146"/>
      <c r="BD7" s="147"/>
      <c r="BE7" s="37" t="s">
        <v>34</v>
      </c>
      <c r="BF7" s="10" t="s">
        <v>35</v>
      </c>
      <c r="BG7" s="5" t="s">
        <v>36</v>
      </c>
      <c r="BH7" s="3"/>
      <c r="BI7" s="3"/>
      <c r="BJ7" s="114"/>
      <c r="BK7" s="115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66" t="s">
        <v>74</v>
      </c>
      <c r="I8" s="66" t="s">
        <v>75</v>
      </c>
      <c r="J8" s="86" t="s">
        <v>76</v>
      </c>
      <c r="K8" s="69" t="s">
        <v>77</v>
      </c>
      <c r="L8" s="69" t="s">
        <v>78</v>
      </c>
      <c r="M8" s="2" t="s">
        <v>4</v>
      </c>
      <c r="N8" s="2" t="s">
        <v>15</v>
      </c>
      <c r="O8" s="89" t="s">
        <v>73</v>
      </c>
      <c r="P8" s="78" t="s">
        <v>74</v>
      </c>
      <c r="Q8" s="78" t="s">
        <v>75</v>
      </c>
      <c r="R8" s="78" t="s">
        <v>245</v>
      </c>
      <c r="S8" s="71" t="s">
        <v>76</v>
      </c>
      <c r="T8" s="78" t="s">
        <v>98</v>
      </c>
      <c r="U8" s="78" t="s">
        <v>246</v>
      </c>
      <c r="V8" s="2" t="s">
        <v>4</v>
      </c>
      <c r="W8" s="2" t="s">
        <v>15</v>
      </c>
      <c r="X8" s="89" t="s">
        <v>73</v>
      </c>
      <c r="Y8" s="78" t="s">
        <v>74</v>
      </c>
      <c r="Z8" s="78" t="s">
        <v>75</v>
      </c>
      <c r="AA8" s="78" t="s">
        <v>245</v>
      </c>
      <c r="AB8" s="71" t="s">
        <v>76</v>
      </c>
      <c r="AC8" s="78" t="s">
        <v>98</v>
      </c>
      <c r="AD8" s="78" t="s">
        <v>246</v>
      </c>
      <c r="AE8" s="2" t="s">
        <v>4</v>
      </c>
      <c r="AF8" s="2" t="s">
        <v>15</v>
      </c>
      <c r="AG8" s="89" t="s">
        <v>73</v>
      </c>
      <c r="AH8" s="78" t="s">
        <v>74</v>
      </c>
      <c r="AI8" s="78" t="s">
        <v>75</v>
      </c>
      <c r="AJ8" s="71" t="s">
        <v>76</v>
      </c>
      <c r="AK8" s="78" t="s">
        <v>77</v>
      </c>
      <c r="AL8" s="78" t="s">
        <v>78</v>
      </c>
      <c r="AM8" s="2" t="s">
        <v>4</v>
      </c>
      <c r="AN8" s="2" t="s">
        <v>15</v>
      </c>
      <c r="AO8" s="89" t="s">
        <v>73</v>
      </c>
      <c r="AP8" s="78" t="s">
        <v>74</v>
      </c>
      <c r="AQ8" s="78" t="s">
        <v>75</v>
      </c>
      <c r="AR8" s="71" t="s">
        <v>76</v>
      </c>
      <c r="AS8" s="78" t="s">
        <v>77</v>
      </c>
      <c r="AT8" s="78" t="s">
        <v>78</v>
      </c>
      <c r="AU8" s="2" t="s">
        <v>4</v>
      </c>
      <c r="AV8" s="2" t="s">
        <v>15</v>
      </c>
      <c r="AW8" s="89" t="s">
        <v>73</v>
      </c>
      <c r="AX8" s="78" t="s">
        <v>74</v>
      </c>
      <c r="AY8" s="78" t="s">
        <v>75</v>
      </c>
      <c r="AZ8" s="71" t="s">
        <v>76</v>
      </c>
      <c r="BA8" s="78" t="s">
        <v>77</v>
      </c>
      <c r="BB8" s="78" t="s">
        <v>78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68</v>
      </c>
      <c r="BK8" s="2" t="s">
        <v>5</v>
      </c>
      <c r="BM8" s="72" t="s">
        <v>86</v>
      </c>
      <c r="BN8" s="72" t="s">
        <v>79</v>
      </c>
      <c r="BO8" s="72" t="s">
        <v>87</v>
      </c>
      <c r="BP8" s="72" t="s">
        <v>80</v>
      </c>
      <c r="BQ8" s="72" t="s">
        <v>97</v>
      </c>
      <c r="BR8" s="72" t="s">
        <v>88</v>
      </c>
      <c r="BS8" s="72" t="s">
        <v>81</v>
      </c>
      <c r="BT8" s="72" t="s">
        <v>89</v>
      </c>
      <c r="BU8" s="72" t="s">
        <v>101</v>
      </c>
      <c r="BV8" s="73" t="s">
        <v>96</v>
      </c>
      <c r="BW8" s="72" t="s">
        <v>90</v>
      </c>
      <c r="BX8" s="72" t="s">
        <v>82</v>
      </c>
      <c r="BY8" s="72" t="s">
        <v>91</v>
      </c>
      <c r="BZ8" s="72" t="s">
        <v>83</v>
      </c>
      <c r="CA8" s="73" t="s">
        <v>95</v>
      </c>
      <c r="CB8" s="72" t="s">
        <v>92</v>
      </c>
      <c r="CC8" s="72" t="s">
        <v>84</v>
      </c>
      <c r="CD8" s="72" t="s">
        <v>93</v>
      </c>
      <c r="CE8" s="73" t="s">
        <v>85</v>
      </c>
      <c r="CF8" s="73" t="s">
        <v>94</v>
      </c>
      <c r="CG8" s="73" t="s">
        <v>106</v>
      </c>
      <c r="CH8" s="73" t="s">
        <v>107</v>
      </c>
      <c r="CI8" s="73" t="s">
        <v>108</v>
      </c>
      <c r="CJ8" s="73" t="s">
        <v>109</v>
      </c>
      <c r="CK8" s="73" t="s">
        <v>110</v>
      </c>
      <c r="CL8" s="73" t="s">
        <v>111</v>
      </c>
      <c r="CM8" s="73" t="s">
        <v>112</v>
      </c>
      <c r="CN8" s="73" t="s">
        <v>113</v>
      </c>
      <c r="CO8" s="73" t="s">
        <v>114</v>
      </c>
      <c r="CP8" s="73" t="s">
        <v>115</v>
      </c>
    </row>
    <row r="9" spans="1:94" x14ac:dyDescent="0.25">
      <c r="A9" s="1">
        <v>1</v>
      </c>
      <c r="B9" s="1" t="s">
        <v>240</v>
      </c>
      <c r="C9" s="1" t="s">
        <v>242</v>
      </c>
      <c r="D9" s="1" t="s">
        <v>241</v>
      </c>
      <c r="E9" s="1" t="s">
        <v>243</v>
      </c>
      <c r="F9" s="1" t="s">
        <v>149</v>
      </c>
      <c r="G9" s="62">
        <v>16</v>
      </c>
      <c r="H9" s="67">
        <v>70</v>
      </c>
      <c r="I9" s="67">
        <v>7</v>
      </c>
      <c r="M9" s="62">
        <v>1</v>
      </c>
      <c r="N9" s="62">
        <v>1</v>
      </c>
      <c r="O9" s="63">
        <v>4</v>
      </c>
      <c r="P9" s="70">
        <v>73</v>
      </c>
      <c r="Q9" s="70">
        <v>7</v>
      </c>
      <c r="R9" s="101">
        <v>1</v>
      </c>
      <c r="V9" s="63">
        <v>1</v>
      </c>
      <c r="W9" s="63">
        <v>1</v>
      </c>
      <c r="X9" s="62">
        <v>5</v>
      </c>
      <c r="Y9" s="68">
        <v>67.5</v>
      </c>
      <c r="Z9" s="68">
        <v>6.5</v>
      </c>
      <c r="AA9" s="105">
        <v>1</v>
      </c>
      <c r="AF9" s="62">
        <v>1</v>
      </c>
      <c r="BE9">
        <f>N9+W9+AF9+AN9+AV9+BD9</f>
        <v>3</v>
      </c>
      <c r="BF9">
        <v>1</v>
      </c>
      <c r="BG9" s="24">
        <v>2</v>
      </c>
      <c r="BH9" s="1">
        <v>1</v>
      </c>
      <c r="BK9" s="103" t="s">
        <v>274</v>
      </c>
      <c r="BM9">
        <f>IF(G9&gt;99,199,G9)</f>
        <v>16</v>
      </c>
      <c r="BN9">
        <f>IF(H9="",0,H9)</f>
        <v>70</v>
      </c>
      <c r="BO9">
        <f>IF(J9&gt;99,199,J9)</f>
        <v>0</v>
      </c>
      <c r="BP9">
        <f>IF(K9="",0,K9)</f>
        <v>0</v>
      </c>
      <c r="BQ9">
        <f>BM9+BO9</f>
        <v>16</v>
      </c>
      <c r="BR9">
        <f>IF(O9&gt;99,199,O9)</f>
        <v>4</v>
      </c>
      <c r="BS9">
        <f>IF(P9="",0,P9)</f>
        <v>73</v>
      </c>
      <c r="BT9">
        <f>IF(S9&gt;99,199,S9)</f>
        <v>0</v>
      </c>
      <c r="BU9">
        <f>IF(T9="",0,T9)</f>
        <v>0</v>
      </c>
      <c r="BV9">
        <f>BR9+BT9</f>
        <v>4</v>
      </c>
      <c r="BW9">
        <f>IF(X9&gt;99,199,X9)</f>
        <v>5</v>
      </c>
      <c r="BX9">
        <f>IF(Y9="",0,Y9)</f>
        <v>67.5</v>
      </c>
      <c r="BY9">
        <f>IF(AB9&gt;99,199,AB9)</f>
        <v>0</v>
      </c>
      <c r="BZ9">
        <f>IF(AC9="",0,AC9)</f>
        <v>0</v>
      </c>
      <c r="CA9">
        <f>BW9+BY9</f>
        <v>5</v>
      </c>
      <c r="CB9">
        <f>IF(AG9&gt;99,199,AG9)</f>
        <v>0</v>
      </c>
      <c r="CC9">
        <f>IF(AH9="",0,AH9)</f>
        <v>0</v>
      </c>
      <c r="CD9">
        <f>IF(AJ9&gt;99,199,AJ9)</f>
        <v>0</v>
      </c>
      <c r="CE9">
        <f>IF(AK9="",0,AK9)</f>
        <v>0</v>
      </c>
      <c r="CF9">
        <f>CB9+CD9</f>
        <v>0</v>
      </c>
      <c r="CG9">
        <f>IF(AO9&gt;99,199,AO9)</f>
        <v>0</v>
      </c>
      <c r="CH9">
        <f>IF(AP9="",0,AP9)</f>
        <v>0</v>
      </c>
      <c r="CI9">
        <f>IF(AR9&gt;99,199,AR9)</f>
        <v>0</v>
      </c>
      <c r="CJ9">
        <f>IF(AS9="",0,AS9)</f>
        <v>0</v>
      </c>
      <c r="CK9">
        <f>CG9+CI9</f>
        <v>0</v>
      </c>
      <c r="CL9">
        <f>IF(AW9&gt;99,199,AW9)</f>
        <v>0</v>
      </c>
      <c r="CM9">
        <f>IF(AX9="",0,AX9)</f>
        <v>0</v>
      </c>
      <c r="CN9">
        <f>IF(AZ9&gt;99,199,AZ9)</f>
        <v>0</v>
      </c>
      <c r="CO9">
        <f>IF(BA9="",0,BA9)</f>
        <v>0</v>
      </c>
      <c r="CP9">
        <f>CL9+CN9</f>
        <v>0</v>
      </c>
    </row>
    <row r="10" spans="1:94" x14ac:dyDescent="0.25">
      <c r="A10" s="1">
        <v>2</v>
      </c>
      <c r="B10" s="103" t="s">
        <v>266</v>
      </c>
      <c r="C10" s="103" t="s">
        <v>252</v>
      </c>
      <c r="D10" s="103" t="s">
        <v>253</v>
      </c>
      <c r="E10" s="1" t="s">
        <v>243</v>
      </c>
      <c r="F10" s="1" t="s">
        <v>273</v>
      </c>
      <c r="N10" s="62">
        <v>99</v>
      </c>
      <c r="O10" s="63">
        <v>4</v>
      </c>
      <c r="P10" s="70">
        <v>65</v>
      </c>
      <c r="Q10" s="70">
        <v>6</v>
      </c>
      <c r="R10" s="101">
        <v>2</v>
      </c>
      <c r="V10" s="63">
        <v>2</v>
      </c>
      <c r="W10" s="63">
        <v>2</v>
      </c>
      <c r="AF10" s="62">
        <v>99</v>
      </c>
      <c r="BE10">
        <f>N10+W10+AF10+AN10+AV10+BD10</f>
        <v>200</v>
      </c>
      <c r="BF10">
        <v>99</v>
      </c>
      <c r="BG10">
        <f>BE10-BF10</f>
        <v>101</v>
      </c>
      <c r="BM10">
        <f>IF(G10&gt;99,199,G10)</f>
        <v>0</v>
      </c>
      <c r="BN10">
        <f>IF(H10="",0,H10)</f>
        <v>0</v>
      </c>
      <c r="BO10">
        <f>IF(J10&gt;99,199,J10)</f>
        <v>0</v>
      </c>
      <c r="BP10">
        <f>IF(K10="",0,K10)</f>
        <v>0</v>
      </c>
      <c r="BQ10">
        <f>BM10+BO10</f>
        <v>0</v>
      </c>
      <c r="BR10">
        <f>IF(O10&gt;99,199,O10)</f>
        <v>4</v>
      </c>
      <c r="BS10">
        <f>IF(P10="",0,P10)</f>
        <v>65</v>
      </c>
      <c r="BT10">
        <f>IF(S10&gt;99,199,S10)</f>
        <v>0</v>
      </c>
      <c r="BU10">
        <f>IF(T10="",0,T10)</f>
        <v>0</v>
      </c>
      <c r="BV10">
        <f>BR10+BT10</f>
        <v>4</v>
      </c>
      <c r="BW10">
        <f>IF(X10&gt;99,199,X10)</f>
        <v>0</v>
      </c>
      <c r="BX10">
        <f>IF(Y10="",0,Y10)</f>
        <v>0</v>
      </c>
      <c r="BY10">
        <f>IF(AB10&gt;99,199,AB10)</f>
        <v>0</v>
      </c>
      <c r="BZ10">
        <f>IF(AC10="",0,AC10)</f>
        <v>0</v>
      </c>
      <c r="CA10">
        <f>BW10+BY10</f>
        <v>0</v>
      </c>
      <c r="CB10">
        <f>IF(AG10&gt;99,199,AG10)</f>
        <v>0</v>
      </c>
      <c r="CC10">
        <f>IF(AH10="",0,AH10)</f>
        <v>0</v>
      </c>
      <c r="CD10">
        <f>IF(AJ10&gt;99,199,AJ10)</f>
        <v>0</v>
      </c>
      <c r="CE10">
        <f>IF(AK10="",0,AK10)</f>
        <v>0</v>
      </c>
      <c r="CF10">
        <f>CB10+CD10</f>
        <v>0</v>
      </c>
      <c r="CG10">
        <f>IF(AO10&gt;99,199,AO10)</f>
        <v>0</v>
      </c>
      <c r="CH10">
        <f>IF(AP10="",0,AP10)</f>
        <v>0</v>
      </c>
      <c r="CI10">
        <f>IF(AR10&gt;99,199,AR10)</f>
        <v>0</v>
      </c>
      <c r="CJ10">
        <f>IF(AS10="",0,AS10)</f>
        <v>0</v>
      </c>
      <c r="CK10">
        <f>CG10+CI10</f>
        <v>0</v>
      </c>
      <c r="CL10">
        <f>IF(AW10&gt;99,199,AW10)</f>
        <v>0</v>
      </c>
      <c r="CM10">
        <f>IF(AX10="",0,AX10)</f>
        <v>0</v>
      </c>
      <c r="CN10">
        <f>IF(AZ10&gt;99,199,AZ10)</f>
        <v>0</v>
      </c>
    </row>
  </sheetData>
  <sortState xmlns:xlrd2="http://schemas.microsoft.com/office/spreadsheetml/2017/richdata2" ref="A9:XFD11">
    <sortCondition ref="BE9"/>
  </sortState>
  <mergeCells count="32">
    <mergeCell ref="BE4:BH4"/>
    <mergeCell ref="X3:AN5"/>
    <mergeCell ref="BE3:BH3"/>
    <mergeCell ref="BE5:BH5"/>
    <mergeCell ref="BE6:BG6"/>
    <mergeCell ref="X7:AF7"/>
    <mergeCell ref="AG7:AN7"/>
    <mergeCell ref="AO7:AV7"/>
    <mergeCell ref="AW7:BD7"/>
    <mergeCell ref="X6:AF6"/>
    <mergeCell ref="AG6:AN6"/>
    <mergeCell ref="A1:BK1"/>
    <mergeCell ref="A3:B3"/>
    <mergeCell ref="C3:E3"/>
    <mergeCell ref="F3:N3"/>
    <mergeCell ref="O3:W3"/>
    <mergeCell ref="O4:W4"/>
    <mergeCell ref="BJ3:BK7"/>
    <mergeCell ref="A4:B4"/>
    <mergeCell ref="O5:W5"/>
    <mergeCell ref="F4:N4"/>
    <mergeCell ref="C4:E4"/>
    <mergeCell ref="G7:N7"/>
    <mergeCell ref="A5:B5"/>
    <mergeCell ref="C5:E5"/>
    <mergeCell ref="F5:N5"/>
    <mergeCell ref="A6:E7"/>
    <mergeCell ref="G6:N6"/>
    <mergeCell ref="O6:W6"/>
    <mergeCell ref="O7:W7"/>
    <mergeCell ref="AO6:AV6"/>
    <mergeCell ref="AW6:BD6"/>
  </mergeCells>
  <dataValidations count="8">
    <dataValidation type="whole" allowBlank="1" showInputMessage="1" showErrorMessage="1" sqref="BI3" xr:uid="{00000000-0002-0000-0100-000000000000}">
      <formula1>1</formula1>
      <formula2>4</formula2>
    </dataValidation>
    <dataValidation type="whole" allowBlank="1" showInputMessage="1" showErrorMessage="1" sqref="BI4" xr:uid="{00000000-0002-0000-0100-000001000000}">
      <formula1>1</formula1>
      <formula2>2</formula2>
    </dataValidation>
    <dataValidation type="whole" operator="lessThan" allowBlank="1" showInputMessage="1" showErrorMessage="1" sqref="BI5" xr:uid="{00000000-0002-0000-0100-000002000000}">
      <formula1>9</formula1>
    </dataValidation>
    <dataValidation type="whole" operator="lessThan" allowBlank="1" showInputMessage="1" showErrorMessage="1" sqref="BI6" xr:uid="{00000000-0002-0000-0100-000003000000}">
      <formula1>340</formula1>
    </dataValidation>
    <dataValidation type="list" allowBlank="1" showInputMessage="1" showErrorMessage="1" sqref="BJ1:BJ2 BJ9:BJ65426" xr:uid="{00000000-0002-0000-0100-000004000000}">
      <formula1>"ja,nee"</formula1>
    </dataValidation>
    <dataValidation type="decimal" allowBlank="1" showInputMessage="1" showErrorMessage="1" sqref="H1:H2 K1:K2 P1:P2 T1:T2 Y1:Y2 AC1:AC2 AK1:AK2 AH1:AH2 AP1:AP2 AS1:AS2 BA1:BA2 AX1:AX2 AX9:AX65426 BA9:BA65426 AP9:AP65426 AS9:AS65426 AH9:AH65426 K9:K65426 T9:T65426 P9:P65426 Y9:Y65426 AC9:AC65426 H9:H65426 AK9:AK65426" xr:uid="{00000000-0002-0000-0100-000005000000}">
      <formula1>0</formula1>
      <formula2>100</formula2>
    </dataValidation>
    <dataValidation type="decimal" allowBlank="1" showInputMessage="1" showErrorMessage="1" sqref="L1:L2 I1:I2 U1:U2 Q1:R2 AI1:AI2 AD1:AD2 Z1:AA2 AL1:AL2 AT1:AT2 AQ1:AQ2 AY1:AY2 BB1:BB2 BB9:BB65426 AY9:AY65426 AT9:AT65426 AQ9:AQ65426 AL9:AL65426 Q9:R65426 AI9:AI65426 AD9:AD65426 I9:I65426 U9:U65426 Z9:AA65426 L9:L65426" xr:uid="{00000000-0002-0000-0100-000006000000}">
      <formula1>0</formula1>
      <formula2>10</formula2>
    </dataValidation>
    <dataValidation operator="lessThan" allowBlank="1" showInputMessage="1" showErrorMessage="1" sqref="O1:O2 AG1:AG2 AW1:AW2 AW9:AW65426 AG9:AG65426 O9:O65426" xr:uid="{00000000-0002-0000-01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31750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31750</xdr:colOff>
                    <xdr:row>6</xdr:row>
                    <xdr:rowOff>31750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1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31750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2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0" r:id="rId18" name="Button 32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2" r:id="rId19" name="Button 34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31750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3" r:id="rId20" name="Button 35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4" r:id="rId21" name="Button 36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5" r:id="rId22" name="Button 37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7" r:id="rId23" name="Button 3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31750</xdr:rowOff>
                  </from>
                  <to>
                    <xdr:col>39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8" r:id="rId24" name="Button 40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9" r:id="rId25" name="Button 41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0" r:id="rId26" name="Button 42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1" r:id="rId27" name="Button 43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2" r:id="rId28" name="Button 44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3" r:id="rId29" name="Button 45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4" r:id="rId30" name="Button 46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2">
    <pageSetUpPr fitToPage="1"/>
  </sheetPr>
  <dimension ref="A1:CP9"/>
  <sheetViews>
    <sheetView workbookViewId="0">
      <pane xSplit="5" ySplit="8" topLeftCell="O9" activePane="bottomRight" state="frozen"/>
      <selection activeCell="C4" sqref="C4:E4"/>
      <selection pane="topRight" activeCell="C4" sqref="C4:E4"/>
      <selection pane="bottomLeft" activeCell="C4" sqref="C4:E4"/>
      <selection pane="bottomRight" activeCell="BH10" sqref="BH10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4.54296875" style="67" customWidth="1"/>
    <col min="9" max="9" width="4.1796875" style="67" customWidth="1"/>
    <col min="10" max="10" width="3.5429687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54296875" style="63" customWidth="1"/>
    <col min="16" max="16" width="4.54296875" style="70" customWidth="1"/>
    <col min="17" max="18" width="4.1796875" style="70" customWidth="1"/>
    <col min="19" max="19" width="3.54296875" style="63" customWidth="1"/>
    <col min="20" max="20" width="4.54296875" style="70" customWidth="1"/>
    <col min="21" max="21" width="4.1796875" style="70" customWidth="1"/>
    <col min="22" max="23" width="3" style="63" customWidth="1"/>
    <col min="24" max="24" width="3.54296875" style="62" customWidth="1"/>
    <col min="25" max="25" width="4.54296875" style="68" customWidth="1"/>
    <col min="26" max="27" width="4.1796875" style="68" customWidth="1"/>
    <col min="28" max="28" width="3.54296875" style="62" customWidth="1"/>
    <col min="29" max="29" width="4.54296875" style="68" customWidth="1"/>
    <col min="30" max="30" width="4.1796875" style="68" customWidth="1"/>
    <col min="31" max="32" width="3" style="62" customWidth="1"/>
    <col min="33" max="33" width="3.54296875" style="63" hidden="1" customWidth="1"/>
    <col min="34" max="34" width="4.54296875" style="70" hidden="1" customWidth="1"/>
    <col min="35" max="35" width="4.1796875" style="70" hidden="1" customWidth="1"/>
    <col min="36" max="36" width="3.5429687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54296875" style="62" hidden="1" customWidth="1"/>
    <col min="42" max="42" width="4.54296875" style="68" hidden="1" customWidth="1"/>
    <col min="43" max="43" width="4.1796875" style="68" hidden="1" customWidth="1"/>
    <col min="44" max="44" width="3.5429687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54296875" style="63" hidden="1" customWidth="1"/>
    <col min="50" max="50" width="4.54296875" style="70" hidden="1" customWidth="1"/>
    <col min="51" max="51" width="4.1796875" style="70" hidden="1" customWidth="1"/>
    <col min="52" max="52" width="3.5429687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5429687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453125" style="1" customWidth="1"/>
    <col min="65" max="65" width="4" hidden="1" customWidth="1"/>
    <col min="66" max="66" width="5" hidden="1" customWidth="1"/>
    <col min="67" max="67" width="4" hidden="1" customWidth="1"/>
    <col min="68" max="68" width="6.54296875" hidden="1" customWidth="1"/>
    <col min="69" max="69" width="5.54296875" hidden="1" customWidth="1"/>
    <col min="70" max="70" width="4" hidden="1" customWidth="1"/>
    <col min="71" max="71" width="5" hidden="1" customWidth="1"/>
    <col min="72" max="72" width="4" hidden="1" customWidth="1"/>
    <col min="73" max="73" width="6.54296875" hidden="1" customWidth="1"/>
    <col min="74" max="74" width="5.54296875" hidden="1" customWidth="1"/>
    <col min="75" max="75" width="4" hidden="1" customWidth="1"/>
    <col min="76" max="76" width="5" hidden="1" customWidth="1"/>
    <col min="77" max="77" width="4" hidden="1" customWidth="1"/>
    <col min="78" max="78" width="6.54296875" hidden="1" customWidth="1"/>
    <col min="79" max="79" width="5.54296875" hidden="1" customWidth="1"/>
    <col min="80" max="80" width="4" hidden="1" customWidth="1"/>
    <col min="81" max="81" width="5" hidden="1" customWidth="1"/>
    <col min="82" max="82" width="4" hidden="1" customWidth="1"/>
    <col min="83" max="83" width="6.54296875" hidden="1" customWidth="1"/>
    <col min="84" max="84" width="6.453125" hidden="1" customWidth="1"/>
    <col min="85" max="85" width="4" hidden="1" customWidth="1"/>
    <col min="86" max="86" width="5" hidden="1" customWidth="1"/>
    <col min="87" max="87" width="4" hidden="1" customWidth="1"/>
    <col min="88" max="88" width="6.54296875" hidden="1" customWidth="1"/>
    <col min="89" max="89" width="6.453125" hidden="1" customWidth="1"/>
    <col min="90" max="90" width="4" hidden="1" customWidth="1"/>
    <col min="91" max="91" width="5" hidden="1" customWidth="1"/>
    <col min="92" max="92" width="4" hidden="1" customWidth="1"/>
    <col min="93" max="93" width="6.54296875" hidden="1" customWidth="1"/>
    <col min="94" max="94" width="6.453125" hidden="1" customWidth="1"/>
  </cols>
  <sheetData>
    <row r="1" spans="1:94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9"/>
    </row>
    <row r="2" spans="1:94" ht="12.75" hidden="1" customHeight="1" x14ac:dyDescent="0.25">
      <c r="A2" s="9"/>
      <c r="B2" s="9"/>
      <c r="C2" s="9"/>
      <c r="D2" s="9"/>
      <c r="E2" s="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1"/>
      <c r="W3" s="142"/>
      <c r="X3" s="148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50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16" t="s">
        <v>26</v>
      </c>
      <c r="BF3" s="118"/>
      <c r="BG3" s="118"/>
      <c r="BH3" s="117"/>
      <c r="BI3" s="20">
        <f>Instellingen!B6</f>
        <v>3</v>
      </c>
      <c r="BJ3" s="110"/>
      <c r="BK3" s="111"/>
    </row>
    <row r="4" spans="1:94" x14ac:dyDescent="0.25">
      <c r="A4" s="116" t="s">
        <v>9</v>
      </c>
      <c r="B4" s="117"/>
      <c r="C4" s="119" t="s">
        <v>137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8"/>
      <c r="W4" s="109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3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16"/>
      <c r="BF4" s="118"/>
      <c r="BG4" s="118"/>
      <c r="BH4" s="117"/>
      <c r="BI4" s="20"/>
      <c r="BJ4" s="112"/>
      <c r="BK4" s="113"/>
    </row>
    <row r="5" spans="1:94" x14ac:dyDescent="0.25">
      <c r="A5" s="116" t="s">
        <v>10</v>
      </c>
      <c r="B5" s="117"/>
      <c r="C5" s="107" t="s">
        <v>118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8"/>
      <c r="W5" s="109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6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57" t="s">
        <v>12</v>
      </c>
      <c r="BF5" s="158"/>
      <c r="BG5" s="158"/>
      <c r="BH5" s="159"/>
      <c r="BI5" s="8">
        <v>2</v>
      </c>
      <c r="BJ5" s="112"/>
      <c r="BK5" s="113"/>
    </row>
    <row r="6" spans="1:94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2"/>
      <c r="W6" s="133"/>
      <c r="X6" s="128" t="str">
        <f>Instellingen!B42</f>
        <v>Brummen</v>
      </c>
      <c r="Y6" s="129"/>
      <c r="Z6" s="129"/>
      <c r="AA6" s="129"/>
      <c r="AB6" s="129"/>
      <c r="AC6" s="129"/>
      <c r="AD6" s="129"/>
      <c r="AE6" s="129"/>
      <c r="AF6" s="130"/>
      <c r="AG6" s="131" t="str">
        <f>Instellingen!B43</f>
        <v xml:space="preserve"> </v>
      </c>
      <c r="AH6" s="132"/>
      <c r="AI6" s="132"/>
      <c r="AJ6" s="132"/>
      <c r="AK6" s="132"/>
      <c r="AL6" s="132"/>
      <c r="AM6" s="132"/>
      <c r="AN6" s="133"/>
      <c r="AO6" s="128" t="str">
        <f>Instellingen!B44</f>
        <v xml:space="preserve"> </v>
      </c>
      <c r="AP6" s="129"/>
      <c r="AQ6" s="129"/>
      <c r="AR6" s="129"/>
      <c r="AS6" s="129"/>
      <c r="AT6" s="129"/>
      <c r="AU6" s="129"/>
      <c r="AV6" s="130"/>
      <c r="AW6" s="131" t="str">
        <f>Instellingen!B45</f>
        <v xml:space="preserve"> </v>
      </c>
      <c r="AX6" s="132"/>
      <c r="AY6" s="132"/>
      <c r="AZ6" s="132"/>
      <c r="BA6" s="132"/>
      <c r="BB6" s="132"/>
      <c r="BC6" s="132"/>
      <c r="BD6" s="133"/>
      <c r="BE6" s="160" t="s">
        <v>32</v>
      </c>
      <c r="BF6" s="161"/>
      <c r="BG6" s="117"/>
      <c r="BH6" s="34"/>
      <c r="BI6" s="20"/>
      <c r="BJ6" s="112"/>
      <c r="BK6" s="113"/>
    </row>
    <row r="7" spans="1:94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5"/>
      <c r="W7" s="136"/>
      <c r="X7" s="120" t="str">
        <f>Instellingen!C42</f>
        <v>24 november 2024</v>
      </c>
      <c r="Y7" s="121"/>
      <c r="Z7" s="121"/>
      <c r="AA7" s="121"/>
      <c r="AB7" s="121"/>
      <c r="AC7" s="121"/>
      <c r="AD7" s="121"/>
      <c r="AE7" s="121"/>
      <c r="AF7" s="122"/>
      <c r="AG7" s="143" t="str">
        <f>Instellingen!C43</f>
        <v xml:space="preserve"> </v>
      </c>
      <c r="AH7" s="144"/>
      <c r="AI7" s="144"/>
      <c r="AJ7" s="144"/>
      <c r="AK7" s="144"/>
      <c r="AL7" s="144"/>
      <c r="AM7" s="144"/>
      <c r="AN7" s="145"/>
      <c r="AO7" s="143" t="str">
        <f>Instellingen!C44</f>
        <v xml:space="preserve"> </v>
      </c>
      <c r="AP7" s="146"/>
      <c r="AQ7" s="146"/>
      <c r="AR7" s="146"/>
      <c r="AS7" s="146"/>
      <c r="AT7" s="146"/>
      <c r="AU7" s="146"/>
      <c r="AV7" s="147"/>
      <c r="AW7" s="143" t="str">
        <f>Instellingen!C45</f>
        <v xml:space="preserve"> </v>
      </c>
      <c r="AX7" s="146"/>
      <c r="AY7" s="146"/>
      <c r="AZ7" s="146"/>
      <c r="BA7" s="146"/>
      <c r="BB7" s="146"/>
      <c r="BC7" s="146"/>
      <c r="BD7" s="147"/>
      <c r="BE7" s="37" t="s">
        <v>34</v>
      </c>
      <c r="BF7" s="10" t="s">
        <v>35</v>
      </c>
      <c r="BG7" s="5" t="s">
        <v>36</v>
      </c>
      <c r="BH7" s="3"/>
      <c r="BI7" s="3"/>
      <c r="BJ7" s="114"/>
      <c r="BK7" s="115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66" t="s">
        <v>74</v>
      </c>
      <c r="I8" s="66" t="s">
        <v>75</v>
      </c>
      <c r="J8" s="86" t="s">
        <v>76</v>
      </c>
      <c r="K8" s="69" t="s">
        <v>77</v>
      </c>
      <c r="L8" s="69" t="s">
        <v>78</v>
      </c>
      <c r="M8" s="2" t="s">
        <v>4</v>
      </c>
      <c r="N8" s="2" t="s">
        <v>15</v>
      </c>
      <c r="O8" s="89" t="s">
        <v>73</v>
      </c>
      <c r="P8" s="78" t="s">
        <v>74</v>
      </c>
      <c r="Q8" s="78" t="s">
        <v>75</v>
      </c>
      <c r="R8" s="78" t="s">
        <v>245</v>
      </c>
      <c r="S8" s="71" t="s">
        <v>76</v>
      </c>
      <c r="T8" s="78" t="s">
        <v>98</v>
      </c>
      <c r="U8" s="78" t="s">
        <v>246</v>
      </c>
      <c r="V8" s="2" t="s">
        <v>4</v>
      </c>
      <c r="W8" s="2" t="s">
        <v>15</v>
      </c>
      <c r="X8" s="89" t="s">
        <v>73</v>
      </c>
      <c r="Y8" s="78" t="s">
        <v>74</v>
      </c>
      <c r="Z8" s="78" t="s">
        <v>75</v>
      </c>
      <c r="AA8" s="78" t="s">
        <v>245</v>
      </c>
      <c r="AB8" s="71" t="s">
        <v>76</v>
      </c>
      <c r="AC8" s="78" t="s">
        <v>98</v>
      </c>
      <c r="AD8" s="78" t="s">
        <v>246</v>
      </c>
      <c r="AE8" s="2" t="s">
        <v>4</v>
      </c>
      <c r="AF8" s="2" t="s">
        <v>15</v>
      </c>
      <c r="AG8" s="89" t="s">
        <v>73</v>
      </c>
      <c r="AH8" s="78" t="s">
        <v>74</v>
      </c>
      <c r="AI8" s="78" t="s">
        <v>75</v>
      </c>
      <c r="AJ8" s="71" t="s">
        <v>76</v>
      </c>
      <c r="AK8" s="78" t="s">
        <v>77</v>
      </c>
      <c r="AL8" s="78" t="s">
        <v>78</v>
      </c>
      <c r="AM8" s="2" t="s">
        <v>4</v>
      </c>
      <c r="AN8" s="2" t="s">
        <v>15</v>
      </c>
      <c r="AO8" s="89" t="s">
        <v>73</v>
      </c>
      <c r="AP8" s="78" t="s">
        <v>74</v>
      </c>
      <c r="AQ8" s="78" t="s">
        <v>75</v>
      </c>
      <c r="AR8" s="71" t="s">
        <v>76</v>
      </c>
      <c r="AS8" s="78" t="s">
        <v>77</v>
      </c>
      <c r="AT8" s="78" t="s">
        <v>78</v>
      </c>
      <c r="AU8" s="2" t="s">
        <v>4</v>
      </c>
      <c r="AV8" s="2" t="s">
        <v>15</v>
      </c>
      <c r="AW8" s="89" t="s">
        <v>73</v>
      </c>
      <c r="AX8" s="78" t="s">
        <v>74</v>
      </c>
      <c r="AY8" s="78" t="s">
        <v>75</v>
      </c>
      <c r="AZ8" s="71" t="s">
        <v>76</v>
      </c>
      <c r="BA8" s="78" t="s">
        <v>77</v>
      </c>
      <c r="BB8" s="78" t="s">
        <v>78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68</v>
      </c>
      <c r="BK8" s="2" t="s">
        <v>5</v>
      </c>
      <c r="BM8" s="72" t="s">
        <v>86</v>
      </c>
      <c r="BN8" s="72" t="s">
        <v>79</v>
      </c>
      <c r="BO8" s="72" t="s">
        <v>87</v>
      </c>
      <c r="BP8" s="72" t="s">
        <v>80</v>
      </c>
      <c r="BQ8" s="72" t="s">
        <v>97</v>
      </c>
      <c r="BR8" s="72" t="s">
        <v>88</v>
      </c>
      <c r="BS8" s="72" t="s">
        <v>81</v>
      </c>
      <c r="BT8" s="72" t="s">
        <v>89</v>
      </c>
      <c r="BU8" s="72" t="s">
        <v>101</v>
      </c>
      <c r="BV8" s="73" t="s">
        <v>96</v>
      </c>
      <c r="BW8" s="72" t="s">
        <v>90</v>
      </c>
      <c r="BX8" s="72" t="s">
        <v>82</v>
      </c>
      <c r="BY8" s="72" t="s">
        <v>91</v>
      </c>
      <c r="BZ8" s="72" t="s">
        <v>83</v>
      </c>
      <c r="CA8" s="73" t="s">
        <v>95</v>
      </c>
      <c r="CB8" s="72" t="s">
        <v>92</v>
      </c>
      <c r="CC8" s="72" t="s">
        <v>84</v>
      </c>
      <c r="CD8" s="72" t="s">
        <v>93</v>
      </c>
      <c r="CE8" s="73" t="s">
        <v>85</v>
      </c>
      <c r="CF8" s="73" t="s">
        <v>94</v>
      </c>
      <c r="CG8" s="73" t="s">
        <v>106</v>
      </c>
      <c r="CH8" s="73" t="s">
        <v>107</v>
      </c>
      <c r="CI8" s="73" t="s">
        <v>108</v>
      </c>
      <c r="CJ8" s="73" t="s">
        <v>109</v>
      </c>
      <c r="CK8" s="73" t="s">
        <v>110</v>
      </c>
      <c r="CL8" s="73" t="s">
        <v>111</v>
      </c>
      <c r="CM8" s="73" t="s">
        <v>112</v>
      </c>
      <c r="CN8" s="73" t="s">
        <v>113</v>
      </c>
      <c r="CO8" s="73" t="s">
        <v>114</v>
      </c>
      <c r="CP8" s="73" t="s">
        <v>115</v>
      </c>
    </row>
    <row r="9" spans="1:94" x14ac:dyDescent="0.25">
      <c r="A9" s="1">
        <v>1</v>
      </c>
      <c r="B9" s="103" t="s">
        <v>267</v>
      </c>
      <c r="C9" s="103" t="s">
        <v>249</v>
      </c>
      <c r="D9" s="103" t="s">
        <v>250</v>
      </c>
      <c r="E9" s="103" t="s">
        <v>251</v>
      </c>
      <c r="F9" s="1" t="s">
        <v>152</v>
      </c>
      <c r="N9" s="62">
        <v>99</v>
      </c>
      <c r="O9" s="63">
        <v>0</v>
      </c>
      <c r="P9" s="70">
        <v>72.5</v>
      </c>
      <c r="Q9" s="70">
        <v>7</v>
      </c>
      <c r="R9" s="101">
        <v>1</v>
      </c>
      <c r="S9" s="63">
        <v>0</v>
      </c>
      <c r="T9" s="70">
        <v>48.02</v>
      </c>
      <c r="U9" s="101">
        <v>1</v>
      </c>
      <c r="V9" s="101">
        <f>R9+U9</f>
        <v>2</v>
      </c>
      <c r="W9" s="63">
        <v>1</v>
      </c>
      <c r="X9" s="62">
        <v>0</v>
      </c>
      <c r="Y9" s="68">
        <v>67.599999999999994</v>
      </c>
      <c r="Z9" s="68">
        <v>6.5</v>
      </c>
      <c r="AA9" s="68">
        <v>1</v>
      </c>
      <c r="AB9" s="62">
        <v>0</v>
      </c>
      <c r="AC9" s="68">
        <v>40.67</v>
      </c>
      <c r="AD9" s="68">
        <v>1</v>
      </c>
      <c r="AE9" s="62">
        <v>2</v>
      </c>
      <c r="AF9" s="62">
        <v>1</v>
      </c>
      <c r="BE9">
        <f>N9+W9+AF9+AN9+AV9+BD9</f>
        <v>101</v>
      </c>
      <c r="BF9">
        <v>99</v>
      </c>
      <c r="BG9" s="24">
        <f>BE9-BF9</f>
        <v>2</v>
      </c>
      <c r="BH9" s="1">
        <v>1</v>
      </c>
      <c r="BM9">
        <f>IF(G9&gt;99,199,G9)</f>
        <v>0</v>
      </c>
      <c r="BN9">
        <f>IF(H9="",0,H9)</f>
        <v>0</v>
      </c>
      <c r="BO9">
        <f>IF(J9&gt;99,199,J9)</f>
        <v>0</v>
      </c>
      <c r="BP9">
        <f>IF(K9="",0,K9)</f>
        <v>0</v>
      </c>
      <c r="BQ9">
        <f>BM9+BO9</f>
        <v>0</v>
      </c>
      <c r="BR9">
        <f>IF(O9&gt;99,199,O9)</f>
        <v>0</v>
      </c>
      <c r="BS9">
        <f>IF(P9="",0,P9)</f>
        <v>72.5</v>
      </c>
      <c r="BT9">
        <f>IF(S9&gt;99,199,S9)</f>
        <v>0</v>
      </c>
      <c r="BU9">
        <f>IF(T9="",0,T9)</f>
        <v>48.02</v>
      </c>
      <c r="BV9">
        <f>BR9+BT9</f>
        <v>0</v>
      </c>
      <c r="BW9">
        <f>IF(X9&gt;99,199,X9)</f>
        <v>0</v>
      </c>
      <c r="BX9">
        <f>IF(Y9="",0,Y9)</f>
        <v>67.599999999999994</v>
      </c>
      <c r="BY9">
        <f>IF(AB9&gt;99,199,AB9)</f>
        <v>0</v>
      </c>
      <c r="BZ9">
        <f>IF(AC9="",0,AC9)</f>
        <v>40.67</v>
      </c>
      <c r="CA9">
        <f>BW9+BY9</f>
        <v>0</v>
      </c>
      <c r="CB9">
        <f>IF(AG9&gt;99,199,AG9)</f>
        <v>0</v>
      </c>
      <c r="CC9">
        <f>IF(AH9="",0,AH9)</f>
        <v>0</v>
      </c>
      <c r="CD9">
        <f>IF(AJ9&gt;99,199,AJ9)</f>
        <v>0</v>
      </c>
      <c r="CE9">
        <f>IF(AK9="",0,AK9)</f>
        <v>0</v>
      </c>
      <c r="CF9">
        <f>CB9+CD9</f>
        <v>0</v>
      </c>
      <c r="CG9">
        <f>IF(AO9&gt;99,199,AO9)</f>
        <v>0</v>
      </c>
      <c r="CH9">
        <f>IF(AP9="",0,AP9)</f>
        <v>0</v>
      </c>
      <c r="CI9">
        <f>IF(AR9&gt;99,199,AR9)</f>
        <v>0</v>
      </c>
      <c r="CJ9">
        <f>IF(AS9="",0,AS9)</f>
        <v>0</v>
      </c>
      <c r="CK9">
        <f>CG9+CI9</f>
        <v>0</v>
      </c>
      <c r="CL9">
        <f>IF(AW9&gt;99,199,AW9)</f>
        <v>0</v>
      </c>
      <c r="CM9">
        <f>IF(AX9="",0,AX9)</f>
        <v>0</v>
      </c>
      <c r="CN9">
        <f>IF(AZ9&gt;99,199,AZ9)</f>
        <v>0</v>
      </c>
      <c r="CO9">
        <f>IF(BA9="",0,BA9)</f>
        <v>0</v>
      </c>
      <c r="CP9">
        <f>CL9+CN9</f>
        <v>0</v>
      </c>
    </row>
  </sheetData>
  <sortState xmlns:xlrd2="http://schemas.microsoft.com/office/spreadsheetml/2017/richdata2" ref="A9:XFD9">
    <sortCondition ref="W9"/>
  </sortState>
  <mergeCells count="32">
    <mergeCell ref="O5:W5"/>
    <mergeCell ref="BE5:BH5"/>
    <mergeCell ref="A6:E7"/>
    <mergeCell ref="G6:N6"/>
    <mergeCell ref="O6:W6"/>
    <mergeCell ref="X6:AF6"/>
    <mergeCell ref="AG6:AN6"/>
    <mergeCell ref="AW6:BD6"/>
    <mergeCell ref="BE6:BG6"/>
    <mergeCell ref="G7:N7"/>
    <mergeCell ref="O7:W7"/>
    <mergeCell ref="X7:AF7"/>
    <mergeCell ref="AG7:AN7"/>
    <mergeCell ref="AO7:AV7"/>
    <mergeCell ref="AW7:BD7"/>
    <mergeCell ref="AO6:AV6"/>
    <mergeCell ref="A1:BK1"/>
    <mergeCell ref="A3:B3"/>
    <mergeCell ref="C3:E3"/>
    <mergeCell ref="F3:N3"/>
    <mergeCell ref="O3:W3"/>
    <mergeCell ref="X3:AN5"/>
    <mergeCell ref="BE3:BH3"/>
    <mergeCell ref="BJ3:BK7"/>
    <mergeCell ref="A4:B4"/>
    <mergeCell ref="C4:E4"/>
    <mergeCell ref="F4:N4"/>
    <mergeCell ref="O4:W4"/>
    <mergeCell ref="BE4:BH4"/>
    <mergeCell ref="A5:B5"/>
    <mergeCell ref="C5:E5"/>
    <mergeCell ref="F5:N5"/>
  </mergeCells>
  <dataValidations count="8">
    <dataValidation operator="lessThan" allowBlank="1" showInputMessage="1" showErrorMessage="1" sqref="O1:O2 AG1:AG2 AW1:AW2 AW9:AW65526 AG9:AG65526 O9:O65526" xr:uid="{00000000-0002-0000-0200-000000000000}"/>
    <dataValidation type="decimal" allowBlank="1" showInputMessage="1" showErrorMessage="1" sqref="L1:L2 I1:I2 U1:U2 Q1:R2 AI1:AI2 AD1:AD2 Z1:AA2 AL1:AL2 AT1:AT2 AQ1:AQ2 AY1:AY2 BB1:BB2 BB9:BB65526 AY9:AY65526 AT9:AT65526 AQ9:AQ65526 AL9:AL65526 Q9:R65526 AI9:AI65526 AD9:AD65526 I9:I65526 U9:U65526 Z9:AA65526 L9:L65526" xr:uid="{00000000-0002-0000-0200-000001000000}">
      <formula1>0</formula1>
      <formula2>10</formula2>
    </dataValidation>
    <dataValidation type="decimal" allowBlank="1" showInputMessage="1" showErrorMessage="1" sqref="H1:H2 K1:K2 P1:P2 T1:T2 Y1:Y2 AC1:AC2 AK1:AK2 AH1:AH2 AP1:AP2 AS1:AS2 BA1:BA2 AX1:AX2 AX9:AX65526 BA9:BA65526 AP9:AP65526 AS9:AS65526 AH9:AH65526 K9:K65526 T9:T65526 P9:P65526 Y9:Y65526 AC9:AC65526 H9:H65526 AK9:AK65526" xr:uid="{00000000-0002-0000-0200-000002000000}">
      <formula1>0</formula1>
      <formula2>100</formula2>
    </dataValidation>
    <dataValidation type="list" allowBlank="1" showInputMessage="1" showErrorMessage="1" sqref="BJ1:BJ2 BJ9:BJ65526" xr:uid="{00000000-0002-0000-0200-000003000000}">
      <formula1>"ja,nee"</formula1>
    </dataValidation>
    <dataValidation type="whole" operator="lessThan" allowBlank="1" showInputMessage="1" showErrorMessage="1" sqref="BI6" xr:uid="{00000000-0002-0000-0200-000004000000}">
      <formula1>340</formula1>
    </dataValidation>
    <dataValidation type="whole" operator="lessThan" allowBlank="1" showInputMessage="1" showErrorMessage="1" sqref="BI5" xr:uid="{00000000-0002-0000-0200-000005000000}">
      <formula1>9</formula1>
    </dataValidation>
    <dataValidation type="whole" allowBlank="1" showInputMessage="1" showErrorMessage="1" sqref="BI4" xr:uid="{00000000-0002-0000-0200-000006000000}">
      <formula1>1</formula1>
      <formula2>2</formula2>
    </dataValidation>
    <dataValidation type="whole" allowBlank="1" showInputMessage="1" showErrorMessage="1" sqref="BI3" xr:uid="{00000000-0002-0000-02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7153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4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5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6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7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8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9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0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31750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1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2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31750</xdr:colOff>
                    <xdr:row>6</xdr:row>
                    <xdr:rowOff>31750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3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4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5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31750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6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7" r:id="rId18" name="Button 15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8" r:id="rId19" name="Button 16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31750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9" r:id="rId20" name="Button 17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0" r:id="rId21" name="Button 18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1" r:id="rId22" name="Button 19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2" r:id="rId23" name="Button 20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31750</xdr:rowOff>
                  </from>
                  <to>
                    <xdr:col>39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3" r:id="rId24" name="Button 21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4" r:id="rId25" name="Button 22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5" r:id="rId26" name="Button 23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6" r:id="rId27" name="Button 24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7" r:id="rId28" name="Button 25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A1:CN9"/>
  <sheetViews>
    <sheetView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F10" sqref="BF10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129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118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>
        <v>2</v>
      </c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B9" s="103" t="s">
        <v>272</v>
      </c>
      <c r="C9" s="103" t="s">
        <v>213</v>
      </c>
      <c r="D9" s="103" t="s">
        <v>271</v>
      </c>
      <c r="E9" s="103" t="s">
        <v>280</v>
      </c>
      <c r="F9" s="1" t="s">
        <v>149</v>
      </c>
      <c r="N9" s="62">
        <v>99</v>
      </c>
      <c r="O9" s="63">
        <v>0</v>
      </c>
      <c r="P9" s="82">
        <v>65.849999999999994</v>
      </c>
      <c r="R9" s="63">
        <v>0</v>
      </c>
      <c r="S9" s="82">
        <v>31.86</v>
      </c>
      <c r="V9" s="63">
        <v>1</v>
      </c>
      <c r="W9" s="62">
        <v>0</v>
      </c>
      <c r="X9" s="81">
        <v>66.900000000000006</v>
      </c>
      <c r="Z9" s="62">
        <v>0</v>
      </c>
      <c r="AA9" s="81">
        <v>36.549999999999997</v>
      </c>
      <c r="AC9" s="62">
        <v>1</v>
      </c>
      <c r="AD9" s="62">
        <v>1</v>
      </c>
      <c r="BC9">
        <f>N9+V9+AD9+AL9+AT9+BB9</f>
        <v>101</v>
      </c>
      <c r="BD9">
        <v>99</v>
      </c>
      <c r="BE9" s="24">
        <f>BC9-BD9</f>
        <v>2</v>
      </c>
      <c r="BF9" s="1">
        <v>1</v>
      </c>
      <c r="BK9">
        <f>IF(G9&gt;99,199,G9)</f>
        <v>0</v>
      </c>
      <c r="BL9">
        <f>IF(H9&gt;99,0,H9)</f>
        <v>0</v>
      </c>
      <c r="BM9">
        <f>IF(J9&gt;99,199,J9)</f>
        <v>0</v>
      </c>
      <c r="BN9">
        <f>IF(K9&gt;99,0,K9)</f>
        <v>0</v>
      </c>
      <c r="BO9">
        <f>BK9+BM9</f>
        <v>0</v>
      </c>
      <c r="BP9">
        <f>IF(O9&gt;99,199,O9)</f>
        <v>0</v>
      </c>
      <c r="BQ9">
        <f>IF(P9&gt;99,0,P9)</f>
        <v>65.849999999999994</v>
      </c>
      <c r="BR9">
        <f>IF(R9&gt;99,199,R9)</f>
        <v>0</v>
      </c>
      <c r="BS9">
        <f>IF(S9&gt;99,0,S9)</f>
        <v>31.86</v>
      </c>
      <c r="BT9">
        <f>BP9+BR9</f>
        <v>0</v>
      </c>
      <c r="BU9">
        <f>IF(W9&gt;99,199,W9)</f>
        <v>0</v>
      </c>
      <c r="BV9">
        <f>IF(X9&gt;99,0,X9)</f>
        <v>66.900000000000006</v>
      </c>
      <c r="BW9">
        <f>IF(Z9&gt;99,199,Z9)</f>
        <v>0</v>
      </c>
      <c r="BX9">
        <f>IF(AA9&gt;99,0,AA9)</f>
        <v>36.549999999999997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9">
    <sortCondition ref="AD9"/>
  </sortState>
  <mergeCells count="32">
    <mergeCell ref="BC4:BF4"/>
    <mergeCell ref="W3:AL5"/>
    <mergeCell ref="BC3:BF3"/>
    <mergeCell ref="BC5:BF5"/>
    <mergeCell ref="BC6:BE6"/>
    <mergeCell ref="W7:AD7"/>
    <mergeCell ref="AE7:AL7"/>
    <mergeCell ref="AM7:AT7"/>
    <mergeCell ref="AU7:BB7"/>
    <mergeCell ref="W6:AD6"/>
    <mergeCell ref="AE6:AL6"/>
    <mergeCell ref="A1:BI1"/>
    <mergeCell ref="A3:B3"/>
    <mergeCell ref="C3:E3"/>
    <mergeCell ref="F3:N3"/>
    <mergeCell ref="O3:V3"/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</mergeCells>
  <dataValidations count="8">
    <dataValidation operator="lessThan" allowBlank="1" showInputMessage="1" showErrorMessage="1" sqref="O1:O2 AE1:AE2 AU1:AU2 AU9:AU65516 AE9:AE65516 O9:O65516" xr:uid="{00000000-0002-0000-0300-000000000000}"/>
    <dataValidation type="decimal" allowBlank="1" showInputMessage="1" showErrorMessage="1" sqref="L1:L2 I1:I2 T1:T2 Q1:Q2 AG1:AG2 AB1:AB2 Y1:Y2 AJ1:AJ2 AR1:AR2 AO1:AO2 AW1:AW2 AZ1:AZ2 AZ9:AZ65516 AW9:AW65516 AR9:AR65516 AO9:AO65516 AJ9:AJ65516 Q9:Q65516 AG9:AG65516 AB9:AB65516 I9:I65516 T9:T65516 Y9:Y65516 L9:L65516" xr:uid="{00000000-0002-0000-03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16 AY9:AY65516 AN9:AN65516 AQ9:AQ65516 AF9:AF65516 K9:K65516 S9:S65516 P9:P65516 X9:X65516 AA9:AA65516 H9:H65516 AI9:AI65516" xr:uid="{00000000-0002-0000-0300-000002000000}">
      <formula1>0</formula1>
      <formula2>999</formula2>
    </dataValidation>
    <dataValidation type="list" allowBlank="1" showInputMessage="1" showErrorMessage="1" sqref="BH1:BH2 BH9:BH65516" xr:uid="{00000000-0002-0000-0300-000003000000}">
      <formula1>"ja,nee"</formula1>
    </dataValidation>
    <dataValidation type="whole" operator="lessThan" allowBlank="1" showInputMessage="1" showErrorMessage="1" sqref="BG6" xr:uid="{00000000-0002-0000-0300-000004000000}">
      <formula1>340</formula1>
    </dataValidation>
    <dataValidation type="whole" operator="lessThan" allowBlank="1" showInputMessage="1" showErrorMessage="1" sqref="BG5" xr:uid="{00000000-0002-0000-0300-000005000000}">
      <formula1>9</formula1>
    </dataValidation>
    <dataValidation type="whole" allowBlank="1" showInputMessage="1" showErrorMessage="1" sqref="BG4" xr:uid="{00000000-0002-0000-0300-000006000000}">
      <formula1>1</formula1>
      <formula2>2</formula2>
    </dataValidation>
    <dataValidation type="whole" allowBlank="1" showInputMessage="1" showErrorMessage="1" sqref="BG3" xr:uid="{00000000-0002-0000-03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5" r:id="rId17" name="Button 77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6" r:id="rId18" name="Button 78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3" r:id="rId19" name="Button 135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4" r:id="rId20" name="Button 136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5" r:id="rId21" name="Button 137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6" r:id="rId22" name="Button 138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7" r:id="rId23" name="Button 139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>
    <pageSetUpPr fitToPage="1"/>
  </sheetPr>
  <dimension ref="A1:CP10"/>
  <sheetViews>
    <sheetView workbookViewId="0">
      <pane xSplit="5" ySplit="8" topLeftCell="X9" activePane="bottomRight" state="frozen"/>
      <selection activeCell="C4" sqref="C4:E4"/>
      <selection pane="topRight" activeCell="C4" sqref="C4:E4"/>
      <selection pane="bottomLeft" activeCell="C4" sqref="C4:E4"/>
      <selection pane="bottomRight" activeCell="O4" sqref="O4:W4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4.54296875" style="67" customWidth="1"/>
    <col min="9" max="9" width="4.1796875" style="67" customWidth="1"/>
    <col min="10" max="10" width="3.5429687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54296875" style="63" customWidth="1"/>
    <col min="16" max="16" width="4.54296875" style="70" customWidth="1"/>
    <col min="17" max="18" width="4.1796875" style="70" customWidth="1"/>
    <col min="19" max="19" width="3.54296875" style="63" customWidth="1"/>
    <col min="20" max="20" width="4.54296875" style="70" customWidth="1"/>
    <col min="21" max="21" width="4.1796875" style="70" customWidth="1"/>
    <col min="22" max="23" width="3" style="63" customWidth="1"/>
    <col min="24" max="24" width="3.54296875" style="62" customWidth="1"/>
    <col min="25" max="25" width="4.54296875" style="68" customWidth="1"/>
    <col min="26" max="27" width="4.1796875" style="68" customWidth="1"/>
    <col min="28" max="28" width="3.54296875" style="62" customWidth="1"/>
    <col min="29" max="29" width="4.54296875" style="68" customWidth="1"/>
    <col min="30" max="30" width="4.1796875" style="68" customWidth="1"/>
    <col min="31" max="32" width="3" style="62" customWidth="1"/>
    <col min="33" max="33" width="3.54296875" style="63" hidden="1" customWidth="1"/>
    <col min="34" max="34" width="4.54296875" style="70" hidden="1" customWidth="1"/>
    <col min="35" max="35" width="4.1796875" style="70" hidden="1" customWidth="1"/>
    <col min="36" max="36" width="3.5429687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54296875" style="62" hidden="1" customWidth="1"/>
    <col min="42" max="42" width="4.54296875" style="68" hidden="1" customWidth="1"/>
    <col min="43" max="43" width="4.1796875" style="68" hidden="1" customWidth="1"/>
    <col min="44" max="44" width="3.5429687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54296875" style="63" hidden="1" customWidth="1"/>
    <col min="50" max="50" width="4.54296875" style="70" hidden="1" customWidth="1"/>
    <col min="51" max="51" width="4.1796875" style="70" hidden="1" customWidth="1"/>
    <col min="52" max="52" width="3.5429687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5429687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453125" style="1" customWidth="1"/>
    <col min="65" max="65" width="4" hidden="1" customWidth="1"/>
    <col min="66" max="66" width="5" hidden="1" customWidth="1"/>
    <col min="67" max="67" width="4" hidden="1" customWidth="1"/>
    <col min="68" max="68" width="6.54296875" hidden="1" customWidth="1"/>
    <col min="69" max="69" width="5.54296875" hidden="1" customWidth="1"/>
    <col min="70" max="70" width="4" hidden="1" customWidth="1"/>
    <col min="71" max="71" width="5" hidden="1" customWidth="1"/>
    <col min="72" max="72" width="4" hidden="1" customWidth="1"/>
    <col min="73" max="73" width="6.54296875" hidden="1" customWidth="1"/>
    <col min="74" max="74" width="5.54296875" hidden="1" customWidth="1"/>
    <col min="75" max="75" width="4" hidden="1" customWidth="1"/>
    <col min="76" max="76" width="5" hidden="1" customWidth="1"/>
    <col min="77" max="77" width="4" hidden="1" customWidth="1"/>
    <col min="78" max="78" width="6.54296875" hidden="1" customWidth="1"/>
    <col min="79" max="79" width="5.54296875" hidden="1" customWidth="1"/>
    <col min="80" max="80" width="4" hidden="1" customWidth="1"/>
    <col min="81" max="81" width="5" hidden="1" customWidth="1"/>
    <col min="82" max="82" width="4" hidden="1" customWidth="1"/>
    <col min="83" max="83" width="6.54296875" hidden="1" customWidth="1"/>
    <col min="84" max="84" width="6.453125" hidden="1" customWidth="1"/>
    <col min="85" max="85" width="4" hidden="1" customWidth="1"/>
    <col min="86" max="86" width="5" hidden="1" customWidth="1"/>
    <col min="87" max="87" width="4" hidden="1" customWidth="1"/>
    <col min="88" max="88" width="6.54296875" hidden="1" customWidth="1"/>
    <col min="89" max="89" width="6.453125" hidden="1" customWidth="1"/>
    <col min="90" max="90" width="4" hidden="1" customWidth="1"/>
    <col min="91" max="91" width="5" hidden="1" customWidth="1"/>
    <col min="92" max="92" width="4" hidden="1" customWidth="1"/>
    <col min="93" max="93" width="6.54296875" hidden="1" customWidth="1"/>
    <col min="94" max="94" width="6.453125" hidden="1" customWidth="1"/>
  </cols>
  <sheetData>
    <row r="1" spans="1:94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9"/>
    </row>
    <row r="2" spans="1:94" ht="12.75" hidden="1" customHeight="1" x14ac:dyDescent="0.25">
      <c r="A2" s="9"/>
      <c r="B2" s="9"/>
      <c r="C2" s="9"/>
      <c r="D2" s="9"/>
      <c r="E2" s="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1"/>
      <c r="W3" s="142"/>
      <c r="X3" s="148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50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16" t="s">
        <v>26</v>
      </c>
      <c r="BF3" s="118"/>
      <c r="BG3" s="118"/>
      <c r="BH3" s="117"/>
      <c r="BI3" s="20">
        <f>Instellingen!B6</f>
        <v>3</v>
      </c>
      <c r="BJ3" s="110"/>
      <c r="BK3" s="111"/>
    </row>
    <row r="4" spans="1:94" x14ac:dyDescent="0.25">
      <c r="A4" s="116" t="s">
        <v>9</v>
      </c>
      <c r="B4" s="117"/>
      <c r="C4" s="119" t="s">
        <v>129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8"/>
      <c r="W4" s="109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3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16"/>
      <c r="BF4" s="118"/>
      <c r="BG4" s="118"/>
      <c r="BH4" s="117"/>
      <c r="BI4" s="20"/>
      <c r="BJ4" s="112"/>
      <c r="BK4" s="113"/>
    </row>
    <row r="5" spans="1:94" x14ac:dyDescent="0.25">
      <c r="A5" s="116" t="s">
        <v>10</v>
      </c>
      <c r="B5" s="117"/>
      <c r="C5" s="107" t="s">
        <v>119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8"/>
      <c r="W5" s="109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6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57" t="s">
        <v>12</v>
      </c>
      <c r="BF5" s="158"/>
      <c r="BG5" s="158"/>
      <c r="BH5" s="159"/>
      <c r="BI5" s="8">
        <v>2</v>
      </c>
      <c r="BJ5" s="112"/>
      <c r="BK5" s="113"/>
    </row>
    <row r="6" spans="1:94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2"/>
      <c r="W6" s="133"/>
      <c r="X6" s="128" t="str">
        <f>Instellingen!B42</f>
        <v>Brummen</v>
      </c>
      <c r="Y6" s="129"/>
      <c r="Z6" s="129"/>
      <c r="AA6" s="129"/>
      <c r="AB6" s="129"/>
      <c r="AC6" s="129"/>
      <c r="AD6" s="129"/>
      <c r="AE6" s="129"/>
      <c r="AF6" s="130"/>
      <c r="AG6" s="131" t="str">
        <f>Instellingen!B43</f>
        <v xml:space="preserve"> </v>
      </c>
      <c r="AH6" s="132"/>
      <c r="AI6" s="132"/>
      <c r="AJ6" s="132"/>
      <c r="AK6" s="132"/>
      <c r="AL6" s="132"/>
      <c r="AM6" s="132"/>
      <c r="AN6" s="133"/>
      <c r="AO6" s="128" t="str">
        <f>Instellingen!B44</f>
        <v xml:space="preserve"> </v>
      </c>
      <c r="AP6" s="129"/>
      <c r="AQ6" s="129"/>
      <c r="AR6" s="129"/>
      <c r="AS6" s="129"/>
      <c r="AT6" s="129"/>
      <c r="AU6" s="129"/>
      <c r="AV6" s="130"/>
      <c r="AW6" s="131" t="str">
        <f>Instellingen!B45</f>
        <v xml:space="preserve"> </v>
      </c>
      <c r="AX6" s="132"/>
      <c r="AY6" s="132"/>
      <c r="AZ6" s="132"/>
      <c r="BA6" s="132"/>
      <c r="BB6" s="132"/>
      <c r="BC6" s="132"/>
      <c r="BD6" s="133"/>
      <c r="BE6" s="160" t="s">
        <v>32</v>
      </c>
      <c r="BF6" s="161"/>
      <c r="BG6" s="117"/>
      <c r="BH6" s="34"/>
      <c r="BI6" s="20"/>
      <c r="BJ6" s="112"/>
      <c r="BK6" s="113"/>
    </row>
    <row r="7" spans="1:94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5"/>
      <c r="W7" s="136"/>
      <c r="X7" s="120" t="str">
        <f>Instellingen!C42</f>
        <v>24 november 2024</v>
      </c>
      <c r="Y7" s="121"/>
      <c r="Z7" s="121"/>
      <c r="AA7" s="121"/>
      <c r="AB7" s="121"/>
      <c r="AC7" s="121"/>
      <c r="AD7" s="121"/>
      <c r="AE7" s="121"/>
      <c r="AF7" s="122"/>
      <c r="AG7" s="143" t="str">
        <f>Instellingen!C43</f>
        <v xml:space="preserve"> </v>
      </c>
      <c r="AH7" s="144"/>
      <c r="AI7" s="144"/>
      <c r="AJ7" s="144"/>
      <c r="AK7" s="144"/>
      <c r="AL7" s="144"/>
      <c r="AM7" s="144"/>
      <c r="AN7" s="145"/>
      <c r="AO7" s="143" t="str">
        <f>Instellingen!C44</f>
        <v xml:space="preserve"> </v>
      </c>
      <c r="AP7" s="146"/>
      <c r="AQ7" s="146"/>
      <c r="AR7" s="146"/>
      <c r="AS7" s="146"/>
      <c r="AT7" s="146"/>
      <c r="AU7" s="146"/>
      <c r="AV7" s="147"/>
      <c r="AW7" s="143" t="str">
        <f>Instellingen!C45</f>
        <v xml:space="preserve"> </v>
      </c>
      <c r="AX7" s="146"/>
      <c r="AY7" s="146"/>
      <c r="AZ7" s="146"/>
      <c r="BA7" s="146"/>
      <c r="BB7" s="146"/>
      <c r="BC7" s="146"/>
      <c r="BD7" s="147"/>
      <c r="BE7" s="37" t="s">
        <v>34</v>
      </c>
      <c r="BF7" s="10" t="s">
        <v>35</v>
      </c>
      <c r="BG7" s="5" t="s">
        <v>36</v>
      </c>
      <c r="BH7" s="3"/>
      <c r="BI7" s="3"/>
      <c r="BJ7" s="114"/>
      <c r="BK7" s="115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66" t="s">
        <v>74</v>
      </c>
      <c r="I8" s="66" t="s">
        <v>75</v>
      </c>
      <c r="J8" s="86" t="s">
        <v>76</v>
      </c>
      <c r="K8" s="69" t="s">
        <v>77</v>
      </c>
      <c r="L8" s="69" t="s">
        <v>78</v>
      </c>
      <c r="M8" s="2" t="s">
        <v>4</v>
      </c>
      <c r="N8" s="2" t="s">
        <v>15</v>
      </c>
      <c r="O8" s="89" t="s">
        <v>73</v>
      </c>
      <c r="P8" s="78" t="s">
        <v>74</v>
      </c>
      <c r="Q8" s="78" t="s">
        <v>75</v>
      </c>
      <c r="R8" s="78" t="s">
        <v>245</v>
      </c>
      <c r="S8" s="71" t="s">
        <v>76</v>
      </c>
      <c r="T8" s="78" t="s">
        <v>98</v>
      </c>
      <c r="U8" s="78" t="s">
        <v>246</v>
      </c>
      <c r="V8" s="2" t="s">
        <v>4</v>
      </c>
      <c r="W8" s="2" t="s">
        <v>15</v>
      </c>
      <c r="X8" s="89" t="s">
        <v>73</v>
      </c>
      <c r="Y8" s="78" t="s">
        <v>74</v>
      </c>
      <c r="Z8" s="78" t="s">
        <v>75</v>
      </c>
      <c r="AA8" s="78" t="s">
        <v>245</v>
      </c>
      <c r="AB8" s="71" t="s">
        <v>76</v>
      </c>
      <c r="AC8" s="78" t="s">
        <v>98</v>
      </c>
      <c r="AD8" s="78" t="s">
        <v>246</v>
      </c>
      <c r="AE8" s="2" t="s">
        <v>4</v>
      </c>
      <c r="AF8" s="2" t="s">
        <v>15</v>
      </c>
      <c r="AG8" s="89" t="s">
        <v>73</v>
      </c>
      <c r="AH8" s="78" t="s">
        <v>74</v>
      </c>
      <c r="AI8" s="78" t="s">
        <v>75</v>
      </c>
      <c r="AJ8" s="71" t="s">
        <v>76</v>
      </c>
      <c r="AK8" s="78" t="s">
        <v>77</v>
      </c>
      <c r="AL8" s="78" t="s">
        <v>78</v>
      </c>
      <c r="AM8" s="2" t="s">
        <v>4</v>
      </c>
      <c r="AN8" s="2" t="s">
        <v>15</v>
      </c>
      <c r="AO8" s="89" t="s">
        <v>73</v>
      </c>
      <c r="AP8" s="78" t="s">
        <v>74</v>
      </c>
      <c r="AQ8" s="78" t="s">
        <v>75</v>
      </c>
      <c r="AR8" s="71" t="s">
        <v>76</v>
      </c>
      <c r="AS8" s="78" t="s">
        <v>77</v>
      </c>
      <c r="AT8" s="78" t="s">
        <v>78</v>
      </c>
      <c r="AU8" s="2" t="s">
        <v>4</v>
      </c>
      <c r="AV8" s="2" t="s">
        <v>15</v>
      </c>
      <c r="AW8" s="89" t="s">
        <v>73</v>
      </c>
      <c r="AX8" s="78" t="s">
        <v>74</v>
      </c>
      <c r="AY8" s="78" t="s">
        <v>75</v>
      </c>
      <c r="AZ8" s="71" t="s">
        <v>76</v>
      </c>
      <c r="BA8" s="78" t="s">
        <v>77</v>
      </c>
      <c r="BB8" s="78" t="s">
        <v>78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68</v>
      </c>
      <c r="BK8" s="2" t="s">
        <v>5</v>
      </c>
      <c r="BM8" s="72" t="s">
        <v>86</v>
      </c>
      <c r="BN8" s="72" t="s">
        <v>79</v>
      </c>
      <c r="BO8" s="72" t="s">
        <v>87</v>
      </c>
      <c r="BP8" s="72" t="s">
        <v>80</v>
      </c>
      <c r="BQ8" s="72" t="s">
        <v>97</v>
      </c>
      <c r="BR8" s="72" t="s">
        <v>88</v>
      </c>
      <c r="BS8" s="72" t="s">
        <v>81</v>
      </c>
      <c r="BT8" s="72" t="s">
        <v>89</v>
      </c>
      <c r="BU8" s="72" t="s">
        <v>101</v>
      </c>
      <c r="BV8" s="73" t="s">
        <v>96</v>
      </c>
      <c r="BW8" s="72" t="s">
        <v>90</v>
      </c>
      <c r="BX8" s="72" t="s">
        <v>82</v>
      </c>
      <c r="BY8" s="72" t="s">
        <v>91</v>
      </c>
      <c r="BZ8" s="72" t="s">
        <v>83</v>
      </c>
      <c r="CA8" s="73" t="s">
        <v>95</v>
      </c>
      <c r="CB8" s="72" t="s">
        <v>92</v>
      </c>
      <c r="CC8" s="72" t="s">
        <v>84</v>
      </c>
      <c r="CD8" s="72" t="s">
        <v>93</v>
      </c>
      <c r="CE8" s="73" t="s">
        <v>85</v>
      </c>
      <c r="CF8" s="73" t="s">
        <v>94</v>
      </c>
      <c r="CG8" s="73" t="s">
        <v>106</v>
      </c>
      <c r="CH8" s="73" t="s">
        <v>107</v>
      </c>
      <c r="CI8" s="73" t="s">
        <v>108</v>
      </c>
      <c r="CJ8" s="73" t="s">
        <v>109</v>
      </c>
      <c r="CK8" s="73" t="s">
        <v>110</v>
      </c>
      <c r="CL8" s="73" t="s">
        <v>111</v>
      </c>
      <c r="CM8" s="73" t="s">
        <v>112</v>
      </c>
      <c r="CN8" s="73" t="s">
        <v>113</v>
      </c>
      <c r="CO8" s="73" t="s">
        <v>114</v>
      </c>
      <c r="CP8" s="73" t="s">
        <v>115</v>
      </c>
    </row>
    <row r="9" spans="1:94" x14ac:dyDescent="0.25">
      <c r="A9" s="1">
        <v>1</v>
      </c>
      <c r="B9" s="1" t="s">
        <v>150</v>
      </c>
      <c r="C9" s="1" t="s">
        <v>208</v>
      </c>
      <c r="D9" s="1" t="s">
        <v>151</v>
      </c>
      <c r="E9" s="1" t="s">
        <v>209</v>
      </c>
      <c r="F9" s="1" t="s">
        <v>152</v>
      </c>
      <c r="G9" s="62">
        <v>0</v>
      </c>
      <c r="H9" s="67">
        <v>77</v>
      </c>
      <c r="I9" s="67">
        <v>7.5</v>
      </c>
      <c r="J9" s="87">
        <v>0</v>
      </c>
      <c r="K9" s="68">
        <v>77</v>
      </c>
      <c r="L9" s="68">
        <v>7.5</v>
      </c>
      <c r="M9" s="62">
        <v>1</v>
      </c>
      <c r="N9" s="62">
        <v>1</v>
      </c>
      <c r="O9" s="63">
        <v>0</v>
      </c>
      <c r="P9" s="70">
        <v>80.5</v>
      </c>
      <c r="Q9" s="70">
        <v>8</v>
      </c>
      <c r="R9" s="101">
        <v>1</v>
      </c>
      <c r="S9" s="63">
        <v>0</v>
      </c>
      <c r="T9" s="70">
        <v>34.71</v>
      </c>
      <c r="U9" s="102">
        <v>2</v>
      </c>
      <c r="V9" s="63">
        <v>3</v>
      </c>
      <c r="W9" s="63">
        <v>1</v>
      </c>
      <c r="X9" s="62">
        <v>0</v>
      </c>
      <c r="Y9" s="68">
        <v>77</v>
      </c>
      <c r="Z9" s="68">
        <v>7.5</v>
      </c>
      <c r="AA9" s="105">
        <v>1</v>
      </c>
      <c r="AB9" s="62">
        <v>0</v>
      </c>
      <c r="AC9" s="68">
        <v>36.26</v>
      </c>
      <c r="AD9" s="105">
        <v>2</v>
      </c>
      <c r="AE9" s="62">
        <v>3</v>
      </c>
      <c r="AF9" s="62">
        <v>1</v>
      </c>
      <c r="BE9">
        <f>N9+W9+AF9+AN9+AV9+BD9</f>
        <v>3</v>
      </c>
      <c r="BF9" s="24">
        <f>IF($O$4&gt;0,(LARGE(($N9,$W9,$AF9,$AN9,$AV9,$BD9),1)),"0")</f>
        <v>1</v>
      </c>
      <c r="BG9" s="24">
        <f>BE9-BF9</f>
        <v>2</v>
      </c>
      <c r="BH9" s="1">
        <v>1</v>
      </c>
      <c r="BK9" s="103" t="s">
        <v>274</v>
      </c>
      <c r="BM9">
        <f>IF(G9&gt;99,199,G9)</f>
        <v>0</v>
      </c>
      <c r="BN9">
        <f>IF(H9="",0,H9)</f>
        <v>77</v>
      </c>
      <c r="BO9">
        <f>IF(J9&gt;99,199,J9)</f>
        <v>0</v>
      </c>
      <c r="BP9">
        <f>IF(K9="",0,K9)</f>
        <v>77</v>
      </c>
      <c r="BQ9">
        <f>BM9+BO9</f>
        <v>0</v>
      </c>
      <c r="BR9">
        <f>IF(O9&gt;99,199,O9)</f>
        <v>0</v>
      </c>
      <c r="BS9">
        <f>IF(P9="",0,P9)</f>
        <v>80.5</v>
      </c>
      <c r="BT9">
        <f>IF(S9&gt;99,199,S9)</f>
        <v>0</v>
      </c>
      <c r="BU9">
        <f>IF(T9="",0,T9)</f>
        <v>34.71</v>
      </c>
      <c r="BV9">
        <f>BR9+BT9</f>
        <v>0</v>
      </c>
      <c r="BW9">
        <f>IF(X9&gt;99,199,X9)</f>
        <v>0</v>
      </c>
      <c r="BX9">
        <f>IF(Y9="",0,Y9)</f>
        <v>77</v>
      </c>
      <c r="BY9">
        <f>IF(AB9&gt;99,199,AB9)</f>
        <v>0</v>
      </c>
      <c r="BZ9">
        <f>IF(AC9="",0,AC9)</f>
        <v>36.26</v>
      </c>
      <c r="CA9">
        <f>BW9+BY9</f>
        <v>0</v>
      </c>
      <c r="CB9">
        <f>IF(AG9&gt;99,199,AG9)</f>
        <v>0</v>
      </c>
      <c r="CC9">
        <f>IF(AH9="",0,AH9)</f>
        <v>0</v>
      </c>
      <c r="CD9">
        <f>IF(AJ9&gt;99,199,AJ9)</f>
        <v>0</v>
      </c>
      <c r="CE9">
        <f>IF(AK9="",0,AK9)</f>
        <v>0</v>
      </c>
      <c r="CF9">
        <f>CB9+CD9</f>
        <v>0</v>
      </c>
      <c r="CG9">
        <f>IF(AO9&gt;99,199,AO9)</f>
        <v>0</v>
      </c>
      <c r="CH9">
        <f>IF(AP9="",0,AP9)</f>
        <v>0</v>
      </c>
      <c r="CI9">
        <f>IF(AR9&gt;99,199,AR9)</f>
        <v>0</v>
      </c>
      <c r="CJ9">
        <f>IF(AS9="",0,AS9)</f>
        <v>0</v>
      </c>
      <c r="CK9">
        <f>CG9+CI9</f>
        <v>0</v>
      </c>
      <c r="CL9">
        <f>IF(AW9&gt;99,199,AW9)</f>
        <v>0</v>
      </c>
      <c r="CM9">
        <f>IF(AX9="",0,AX9)</f>
        <v>0</v>
      </c>
      <c r="CN9">
        <f>IF(AZ9&gt;99,199,AZ9)</f>
        <v>0</v>
      </c>
      <c r="CO9">
        <f>IF(BA9="",0,BA9)</f>
        <v>0</v>
      </c>
      <c r="CP9">
        <f>CL9+CN9</f>
        <v>0</v>
      </c>
    </row>
    <row r="10" spans="1:94" x14ac:dyDescent="0.25">
      <c r="A10" s="1">
        <v>2</v>
      </c>
      <c r="B10" s="1" t="s">
        <v>153</v>
      </c>
      <c r="C10" s="1" t="s">
        <v>210</v>
      </c>
      <c r="D10" s="1" t="s">
        <v>154</v>
      </c>
      <c r="E10" s="1" t="s">
        <v>209</v>
      </c>
      <c r="F10" s="1" t="s">
        <v>155</v>
      </c>
      <c r="G10" s="62">
        <v>4</v>
      </c>
      <c r="H10" s="67">
        <v>70</v>
      </c>
      <c r="I10" s="67">
        <v>7</v>
      </c>
      <c r="M10" s="62">
        <v>2</v>
      </c>
      <c r="N10" s="62">
        <v>2</v>
      </c>
      <c r="O10" s="63">
        <v>0</v>
      </c>
      <c r="P10" s="70">
        <v>75</v>
      </c>
      <c r="Q10" s="70">
        <v>7.5</v>
      </c>
      <c r="R10" s="101">
        <v>2</v>
      </c>
      <c r="S10" s="63">
        <v>0</v>
      </c>
      <c r="T10" s="70">
        <v>34.520000000000003</v>
      </c>
      <c r="U10" s="102">
        <v>1</v>
      </c>
      <c r="V10" s="63">
        <v>3</v>
      </c>
      <c r="W10" s="63">
        <v>2</v>
      </c>
      <c r="X10" s="62">
        <v>0</v>
      </c>
      <c r="Y10" s="68">
        <v>75</v>
      </c>
      <c r="Z10" s="68">
        <v>7</v>
      </c>
      <c r="AA10" s="105">
        <v>2</v>
      </c>
      <c r="AB10" s="62">
        <v>0</v>
      </c>
      <c r="AC10" s="68">
        <v>35.04</v>
      </c>
      <c r="AD10" s="105">
        <v>1</v>
      </c>
      <c r="AE10" s="62">
        <v>3</v>
      </c>
      <c r="AF10" s="62">
        <v>2</v>
      </c>
      <c r="BE10">
        <f>N10+W10+AF10+AN10+AV10+BD10</f>
        <v>6</v>
      </c>
      <c r="BF10" s="24">
        <f>IF($O$4&gt;0,(LARGE(($N10,$W10,$AF10,$AN10,$AV10,$BD10),1)),"0")</f>
        <v>2</v>
      </c>
      <c r="BG10" s="24">
        <f>BE10-BF10</f>
        <v>4</v>
      </c>
      <c r="BI10" s="1">
        <v>2</v>
      </c>
      <c r="BK10" s="103" t="s">
        <v>278</v>
      </c>
      <c r="BM10">
        <f>IF(G10&gt;99,199,G10)</f>
        <v>4</v>
      </c>
      <c r="BN10">
        <f>IF(H10="",0,H10)</f>
        <v>70</v>
      </c>
      <c r="BO10">
        <f>IF(J10&gt;99,199,J10)</f>
        <v>0</v>
      </c>
      <c r="BP10">
        <f>IF(K10="",0,K10)</f>
        <v>0</v>
      </c>
      <c r="BQ10">
        <f>BM10+BO10</f>
        <v>4</v>
      </c>
      <c r="BR10">
        <f>IF(O10&gt;99,199,O10)</f>
        <v>0</v>
      </c>
      <c r="BS10">
        <f>IF(P10="",0,P10)</f>
        <v>75</v>
      </c>
      <c r="BT10">
        <f>IF(S10&gt;99,199,S10)</f>
        <v>0</v>
      </c>
      <c r="BU10">
        <f>IF(T10="",0,T10)</f>
        <v>34.520000000000003</v>
      </c>
      <c r="BV10">
        <f>BR10+BT10</f>
        <v>0</v>
      </c>
      <c r="BW10">
        <f>IF(X10&gt;99,199,X10)</f>
        <v>0</v>
      </c>
      <c r="BX10">
        <f>IF(Y10="",0,Y10)</f>
        <v>75</v>
      </c>
      <c r="BY10">
        <f>IF(AB10&gt;99,199,AB10)</f>
        <v>0</v>
      </c>
      <c r="BZ10">
        <f>IF(AC10="",0,AC10)</f>
        <v>35.04</v>
      </c>
      <c r="CA10">
        <f>BW10+BY10</f>
        <v>0</v>
      </c>
      <c r="CB10">
        <f>IF(AG10&gt;99,199,AG10)</f>
        <v>0</v>
      </c>
      <c r="CC10">
        <f>IF(AH10="",0,AH10)</f>
        <v>0</v>
      </c>
      <c r="CD10">
        <f>IF(AJ10&gt;99,199,AJ10)</f>
        <v>0</v>
      </c>
      <c r="CE10">
        <f>IF(AK10="",0,AK10)</f>
        <v>0</v>
      </c>
      <c r="CF10">
        <f>CB10+CD10</f>
        <v>0</v>
      </c>
      <c r="CG10">
        <f>IF(AO10&gt;99,199,AO10)</f>
        <v>0</v>
      </c>
      <c r="CH10">
        <f>IF(AP10="",0,AP10)</f>
        <v>0</v>
      </c>
      <c r="CI10">
        <f>IF(AR10&gt;99,199,AR10)</f>
        <v>0</v>
      </c>
      <c r="CJ10">
        <f>IF(AS10="",0,AS10)</f>
        <v>0</v>
      </c>
      <c r="CK10">
        <f>CG10+CI10</f>
        <v>0</v>
      </c>
      <c r="CL10">
        <f>IF(AW10&gt;99,199,AW10)</f>
        <v>0</v>
      </c>
      <c r="CM10">
        <f>IF(AX10="",0,AX10)</f>
        <v>0</v>
      </c>
      <c r="CN10">
        <f>IF(AZ10&gt;99,199,AZ10)</f>
        <v>0</v>
      </c>
      <c r="CO10">
        <f>IF(BA10="",0,BA10)</f>
        <v>0</v>
      </c>
      <c r="CP10">
        <f>CL10+CN10</f>
        <v>0</v>
      </c>
    </row>
  </sheetData>
  <sortState xmlns:xlrd2="http://schemas.microsoft.com/office/spreadsheetml/2017/richdata2" ref="A9:XFD11">
    <sortCondition ref="V9"/>
  </sortState>
  <mergeCells count="32">
    <mergeCell ref="O5:W5"/>
    <mergeCell ref="BE5:BH5"/>
    <mergeCell ref="A6:E7"/>
    <mergeCell ref="G6:N6"/>
    <mergeCell ref="O6:W6"/>
    <mergeCell ref="X6:AF6"/>
    <mergeCell ref="AG6:AN6"/>
    <mergeCell ref="AW6:BD6"/>
    <mergeCell ref="BE6:BG6"/>
    <mergeCell ref="G7:N7"/>
    <mergeCell ref="O7:W7"/>
    <mergeCell ref="X7:AF7"/>
    <mergeCell ref="AG7:AN7"/>
    <mergeCell ref="AO7:AV7"/>
    <mergeCell ref="AW7:BD7"/>
    <mergeCell ref="AO6:AV6"/>
    <mergeCell ref="A1:BK1"/>
    <mergeCell ref="A3:B3"/>
    <mergeCell ref="C3:E3"/>
    <mergeCell ref="F3:N3"/>
    <mergeCell ref="O3:W3"/>
    <mergeCell ref="X3:AN5"/>
    <mergeCell ref="BE3:BH3"/>
    <mergeCell ref="BJ3:BK7"/>
    <mergeCell ref="A4:B4"/>
    <mergeCell ref="C4:E4"/>
    <mergeCell ref="F4:N4"/>
    <mergeCell ref="O4:W4"/>
    <mergeCell ref="BE4:BH4"/>
    <mergeCell ref="A5:B5"/>
    <mergeCell ref="C5:E5"/>
    <mergeCell ref="F5:N5"/>
  </mergeCells>
  <dataValidations count="8">
    <dataValidation operator="lessThan" allowBlank="1" showInputMessage="1" showErrorMessage="1" sqref="O1:O2 AG1:AG2 AW1:AW2 AW9:AW65446 AG9:AG65446 O9:O65446" xr:uid="{00000000-0002-0000-0400-000000000000}"/>
    <dataValidation type="decimal" allowBlank="1" showInputMessage="1" showErrorMessage="1" sqref="L1:L2 I1:I2 U1:U2 Q1:R2 AI1:AI2 AD1:AD2 Z1:AA2 AL1:AL2 AT1:AT2 AQ1:AQ2 AY1:AY2 BB1:BB2 BB9:BB65446 AY9:AY65446 AT9:AT65446 AQ9:AQ65446 AL9:AL65446 Q9:R65446 AI9:AI65446 AD9:AD65446 I9:I65446 U9:U65446 Z9:AA65446 L9:L65446" xr:uid="{00000000-0002-0000-0400-000001000000}">
      <formula1>0</formula1>
      <formula2>10</formula2>
    </dataValidation>
    <dataValidation type="decimal" allowBlank="1" showInputMessage="1" showErrorMessage="1" sqref="H1:H2 K1:K2 P1:P2 T1:T2 Y1:Y2 AC1:AC2 AK1:AK2 AH1:AH2 AP1:AP2 AS1:AS2 BA1:BA2 AX1:AX2 AX9:AX65446 BA9:BA65446 AP9:AP65446 AS9:AS65446 AH9:AH65446 K9:K65446 T9:T65446 P9:P65446 Y9:Y65446 AC9:AC65446 H9:H65446 AK9:AK65446" xr:uid="{00000000-0002-0000-0400-000002000000}">
      <formula1>0</formula1>
      <formula2>100</formula2>
    </dataValidation>
    <dataValidation type="list" allowBlank="1" showInputMessage="1" showErrorMessage="1" sqref="BJ1:BJ2 BJ9:BJ65446" xr:uid="{00000000-0002-0000-0400-000003000000}">
      <formula1>"ja,nee"</formula1>
    </dataValidation>
    <dataValidation type="whole" operator="lessThan" allowBlank="1" showInputMessage="1" showErrorMessage="1" sqref="BI6" xr:uid="{00000000-0002-0000-0400-000004000000}">
      <formula1>340</formula1>
    </dataValidation>
    <dataValidation type="whole" operator="lessThan" allowBlank="1" showInputMessage="1" showErrorMessage="1" sqref="BI5" xr:uid="{00000000-0002-0000-0400-000005000000}">
      <formula1>9</formula1>
    </dataValidation>
    <dataValidation type="whole" allowBlank="1" showInputMessage="1" showErrorMessage="1" sqref="BI4" xr:uid="{00000000-0002-0000-0400-000006000000}">
      <formula1>1</formula1>
      <formula2>2</formula2>
    </dataValidation>
    <dataValidation type="whole" allowBlank="1" showInputMessage="1" showErrorMessage="1" sqref="BI3" xr:uid="{00000000-0002-0000-04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5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6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7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8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9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0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31750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1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2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31750</xdr:colOff>
                    <xdr:row>6</xdr:row>
                    <xdr:rowOff>31750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3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4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5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31750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6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7" r:id="rId18" name="Button 15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8" r:id="rId19" name="Button 16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31750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9" r:id="rId20" name="Button 17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0" r:id="rId21" name="Button 18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1" r:id="rId22" name="Button 19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2" r:id="rId23" name="Button 20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31750</xdr:rowOff>
                  </from>
                  <to>
                    <xdr:col>39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3" r:id="rId24" name="Button 21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>
    <pageSetUpPr fitToPage="1"/>
  </sheetPr>
  <dimension ref="A1:CN9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D10" sqref="BD10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1</v>
      </c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130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119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>
        <v>2</v>
      </c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186</v>
      </c>
      <c r="C9" s="1" t="s">
        <v>226</v>
      </c>
      <c r="D9" s="1" t="s">
        <v>187</v>
      </c>
      <c r="E9" s="1" t="s">
        <v>227</v>
      </c>
      <c r="F9" s="1" t="s">
        <v>155</v>
      </c>
      <c r="G9" s="62">
        <v>0</v>
      </c>
      <c r="H9" s="80">
        <v>75.900000000000006</v>
      </c>
      <c r="J9" s="87">
        <v>0</v>
      </c>
      <c r="K9" s="81">
        <v>40.9</v>
      </c>
      <c r="M9" s="62">
        <v>1</v>
      </c>
      <c r="N9" s="62">
        <v>1</v>
      </c>
      <c r="O9" s="63">
        <v>8</v>
      </c>
      <c r="P9" s="82">
        <v>61.6</v>
      </c>
      <c r="U9" s="63">
        <v>1</v>
      </c>
      <c r="V9" s="63">
        <v>1</v>
      </c>
      <c r="W9" s="62">
        <v>12</v>
      </c>
      <c r="X9" s="81">
        <v>97.87</v>
      </c>
      <c r="AC9" s="62">
        <v>1</v>
      </c>
      <c r="AD9" s="62">
        <v>1</v>
      </c>
      <c r="BC9">
        <f>N9+V9+AD9+AL9+AT9+BB9</f>
        <v>3</v>
      </c>
      <c r="BD9">
        <v>1</v>
      </c>
      <c r="BE9" s="24">
        <f>BC9-BD9</f>
        <v>2</v>
      </c>
      <c r="BF9" s="1">
        <v>1</v>
      </c>
      <c r="BI9" s="103" t="s">
        <v>274</v>
      </c>
      <c r="BK9">
        <f>IF(G9&gt;99,199,G9)</f>
        <v>0</v>
      </c>
      <c r="BL9">
        <f>IF(H9&gt;99,0,H9)</f>
        <v>75.900000000000006</v>
      </c>
      <c r="BM9">
        <f>IF(J9&gt;99,199,J9)</f>
        <v>0</v>
      </c>
      <c r="BN9">
        <f>IF(K9&gt;99,0,K9)</f>
        <v>40.9</v>
      </c>
      <c r="BO9">
        <f>BK9+BM9</f>
        <v>0</v>
      </c>
      <c r="BP9">
        <f>IF(O9&gt;99,199,O9)</f>
        <v>8</v>
      </c>
      <c r="BQ9">
        <f>IF(P9&gt;99,0,P9)</f>
        <v>61.6</v>
      </c>
      <c r="BR9">
        <f>IF(R9&gt;99,199,R9)</f>
        <v>0</v>
      </c>
      <c r="BS9">
        <f>IF(S9&gt;99,0,S9)</f>
        <v>0</v>
      </c>
      <c r="BT9">
        <f>BP9+BR9</f>
        <v>8</v>
      </c>
      <c r="BU9">
        <f>IF(W9&gt;99,199,W9)</f>
        <v>12</v>
      </c>
      <c r="BV9">
        <f>IF(X9&gt;99,0,X9)</f>
        <v>97.87</v>
      </c>
      <c r="BW9">
        <f>IF(Z9&gt;99,199,Z9)</f>
        <v>0</v>
      </c>
      <c r="BX9">
        <f>IF(AA9&gt;99,0,AA9)</f>
        <v>0</v>
      </c>
      <c r="BY9">
        <f>BU9+BW9</f>
        <v>12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9">
    <sortCondition ref="AD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500-000000000000}">
      <formula1>1</formula1>
      <formula2>4</formula2>
    </dataValidation>
    <dataValidation type="whole" allowBlank="1" showInputMessage="1" showErrorMessage="1" sqref="BG4" xr:uid="{00000000-0002-0000-0500-000001000000}">
      <formula1>1</formula1>
      <formula2>2</formula2>
    </dataValidation>
    <dataValidation type="whole" operator="lessThan" allowBlank="1" showInputMessage="1" showErrorMessage="1" sqref="BG5" xr:uid="{00000000-0002-0000-0500-000002000000}">
      <formula1>9</formula1>
    </dataValidation>
    <dataValidation type="whole" operator="lessThan" allowBlank="1" showInputMessage="1" showErrorMessage="1" sqref="BG6" xr:uid="{00000000-0002-0000-0500-000003000000}">
      <formula1>340</formula1>
    </dataValidation>
    <dataValidation type="list" allowBlank="1" showInputMessage="1" showErrorMessage="1" sqref="BH1:BH2 BH9:BH65476" xr:uid="{00000000-0002-0000-0500-000004000000}">
      <formula1>"ja,nee"</formula1>
    </dataValidation>
    <dataValidation type="decimal" allowBlank="1" showInputMessage="1" showErrorMessage="1" sqref="H1:H2 K1:K2 P1:P2 S1:S2 X1:X2 AA1:AA2 AI1:AI2 AF1:AF2 AN1:AN2 AQ1:AQ2 AY1:AY2 AV1:AV2 AV9:AV65476 AY9:AY65476 AN9:AN65476 AQ9:AQ65476 AF9:AF65476 K9:K65476 S9:S65476 P9:P65476 X9:X65476 AA9:AA65476 H9:H65476 AI9:AI65476" xr:uid="{00000000-0002-0000-05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476 AW9:AW65476 AR9:AR65476 AO9:AO65476 AJ9:AJ65476 Q9:Q65476 AG9:AG65476 AB9:AB65476 I9:I65476 T9:T65476 Y9:Y65476 L9:L65476" xr:uid="{00000000-0002-0000-0500-000006000000}">
      <formula1>0</formula1>
      <formula2>10</formula2>
    </dataValidation>
    <dataValidation operator="lessThan" allowBlank="1" showInputMessage="1" showErrorMessage="1" sqref="O1:O2 AE1:AE2 AU1:AU2 AU9:AU65476 AE9:AE65476 O9:O65476" xr:uid="{00000000-0002-0000-05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7">
    <pageSetUpPr fitToPage="1"/>
  </sheetPr>
  <dimension ref="A1:CP24"/>
  <sheetViews>
    <sheetView zoomScale="80" zoomScaleNormal="80"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J12" sqref="BJ12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4.54296875" style="67" customWidth="1"/>
    <col min="9" max="9" width="4.1796875" style="67" customWidth="1"/>
    <col min="10" max="10" width="3.5429687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54296875" style="63" customWidth="1"/>
    <col min="16" max="16" width="4.54296875" style="70" customWidth="1"/>
    <col min="17" max="18" width="4.1796875" style="70" customWidth="1"/>
    <col min="19" max="19" width="3.54296875" style="63" customWidth="1"/>
    <col min="20" max="20" width="5.7265625" style="70" customWidth="1"/>
    <col min="21" max="21" width="4.1796875" style="70" customWidth="1"/>
    <col min="22" max="22" width="4.1796875" style="63" customWidth="1"/>
    <col min="23" max="23" width="3" style="63" customWidth="1"/>
    <col min="24" max="24" width="4.08984375" style="62" customWidth="1"/>
    <col min="25" max="25" width="4.54296875" style="68" customWidth="1"/>
    <col min="26" max="27" width="4.1796875" style="68" customWidth="1"/>
    <col min="28" max="28" width="3.54296875" style="62" customWidth="1"/>
    <col min="29" max="29" width="5.36328125" style="68" customWidth="1"/>
    <col min="30" max="30" width="4.1796875" style="68" customWidth="1"/>
    <col min="31" max="32" width="3" style="62" customWidth="1"/>
    <col min="33" max="33" width="3.54296875" style="63" hidden="1" customWidth="1"/>
    <col min="34" max="34" width="4.54296875" style="70" hidden="1" customWidth="1"/>
    <col min="35" max="35" width="4.1796875" style="70" hidden="1" customWidth="1"/>
    <col min="36" max="36" width="3.5429687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54296875" style="62" hidden="1" customWidth="1"/>
    <col min="42" max="42" width="4.54296875" style="68" hidden="1" customWidth="1"/>
    <col min="43" max="43" width="4.1796875" style="68" hidden="1" customWidth="1"/>
    <col min="44" max="44" width="3.5429687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54296875" style="63" hidden="1" customWidth="1"/>
    <col min="50" max="50" width="4.54296875" style="70" hidden="1" customWidth="1"/>
    <col min="51" max="51" width="4.1796875" style="70" hidden="1" customWidth="1"/>
    <col min="52" max="52" width="3.5429687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5429687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453125" style="1" customWidth="1"/>
    <col min="65" max="65" width="4" hidden="1" customWidth="1"/>
    <col min="66" max="66" width="5" hidden="1" customWidth="1"/>
    <col min="67" max="67" width="4" hidden="1" customWidth="1"/>
    <col min="68" max="68" width="6.54296875" hidden="1" customWidth="1"/>
    <col min="69" max="69" width="5.54296875" hidden="1" customWidth="1"/>
    <col min="70" max="70" width="4" hidden="1" customWidth="1"/>
    <col min="71" max="71" width="5" hidden="1" customWidth="1"/>
    <col min="72" max="72" width="4" hidden="1" customWidth="1"/>
    <col min="73" max="73" width="6.54296875" hidden="1" customWidth="1"/>
    <col min="74" max="74" width="5.54296875" hidden="1" customWidth="1"/>
    <col min="75" max="75" width="4" hidden="1" customWidth="1"/>
    <col min="76" max="76" width="5" hidden="1" customWidth="1"/>
    <col min="77" max="77" width="4" hidden="1" customWidth="1"/>
    <col min="78" max="78" width="6.54296875" hidden="1" customWidth="1"/>
    <col min="79" max="79" width="5.54296875" hidden="1" customWidth="1"/>
    <col min="80" max="80" width="4" hidden="1" customWidth="1"/>
    <col min="81" max="81" width="5" hidden="1" customWidth="1"/>
    <col min="82" max="82" width="4" hidden="1" customWidth="1"/>
    <col min="83" max="83" width="6.54296875" hidden="1" customWidth="1"/>
    <col min="84" max="84" width="6.453125" hidden="1" customWidth="1"/>
    <col min="85" max="85" width="4" hidden="1" customWidth="1"/>
    <col min="86" max="86" width="5" hidden="1" customWidth="1"/>
    <col min="87" max="87" width="4" hidden="1" customWidth="1"/>
    <col min="88" max="88" width="6.54296875" hidden="1" customWidth="1"/>
    <col min="89" max="89" width="6.453125" hidden="1" customWidth="1"/>
    <col min="90" max="90" width="4" hidden="1" customWidth="1"/>
    <col min="91" max="91" width="5" hidden="1" customWidth="1"/>
    <col min="92" max="92" width="4" hidden="1" customWidth="1"/>
    <col min="93" max="93" width="6.54296875" hidden="1" customWidth="1"/>
    <col min="94" max="94" width="6.453125" hidden="1" customWidth="1"/>
  </cols>
  <sheetData>
    <row r="1" spans="1:94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9"/>
    </row>
    <row r="2" spans="1:94" ht="12.75" hidden="1" customHeight="1" x14ac:dyDescent="0.25">
      <c r="A2" s="9"/>
      <c r="B2" s="9"/>
      <c r="C2" s="9"/>
      <c r="D2" s="9"/>
      <c r="E2" s="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8</v>
      </c>
      <c r="P3" s="141"/>
      <c r="Q3" s="141"/>
      <c r="R3" s="141"/>
      <c r="S3" s="141"/>
      <c r="T3" s="141"/>
      <c r="U3" s="141"/>
      <c r="V3" s="141"/>
      <c r="W3" s="142"/>
      <c r="X3" s="148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50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16" t="s">
        <v>26</v>
      </c>
      <c r="BF3" s="118"/>
      <c r="BG3" s="118"/>
      <c r="BH3" s="117"/>
      <c r="BI3" s="20">
        <f>Instellingen!B6</f>
        <v>3</v>
      </c>
      <c r="BJ3" s="110"/>
      <c r="BK3" s="111"/>
    </row>
    <row r="4" spans="1:94" x14ac:dyDescent="0.25">
      <c r="A4" s="116" t="s">
        <v>9</v>
      </c>
      <c r="B4" s="117"/>
      <c r="C4" s="119" t="s">
        <v>130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8"/>
      <c r="W4" s="109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3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16"/>
      <c r="BF4" s="118"/>
      <c r="BG4" s="118"/>
      <c r="BH4" s="117"/>
      <c r="BI4" s="20"/>
      <c r="BJ4" s="112"/>
      <c r="BK4" s="113"/>
    </row>
    <row r="5" spans="1:94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8"/>
      <c r="W5" s="109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6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57" t="s">
        <v>12</v>
      </c>
      <c r="BF5" s="158"/>
      <c r="BG5" s="158"/>
      <c r="BH5" s="159"/>
      <c r="BI5" s="8">
        <v>2</v>
      </c>
      <c r="BJ5" s="112"/>
      <c r="BK5" s="113"/>
    </row>
    <row r="6" spans="1:94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2"/>
      <c r="W6" s="133"/>
      <c r="X6" s="128" t="str">
        <f>Instellingen!B42</f>
        <v>Brummen</v>
      </c>
      <c r="Y6" s="129"/>
      <c r="Z6" s="129"/>
      <c r="AA6" s="129"/>
      <c r="AB6" s="129"/>
      <c r="AC6" s="129"/>
      <c r="AD6" s="129"/>
      <c r="AE6" s="129"/>
      <c r="AF6" s="130"/>
      <c r="AG6" s="131" t="str">
        <f>Instellingen!B43</f>
        <v xml:space="preserve"> </v>
      </c>
      <c r="AH6" s="132"/>
      <c r="AI6" s="132"/>
      <c r="AJ6" s="132"/>
      <c r="AK6" s="132"/>
      <c r="AL6" s="132"/>
      <c r="AM6" s="132"/>
      <c r="AN6" s="133"/>
      <c r="AO6" s="128" t="str">
        <f>Instellingen!B44</f>
        <v xml:space="preserve"> </v>
      </c>
      <c r="AP6" s="129"/>
      <c r="AQ6" s="129"/>
      <c r="AR6" s="129"/>
      <c r="AS6" s="129"/>
      <c r="AT6" s="129"/>
      <c r="AU6" s="129"/>
      <c r="AV6" s="130"/>
      <c r="AW6" s="131" t="str">
        <f>Instellingen!B45</f>
        <v xml:space="preserve"> </v>
      </c>
      <c r="AX6" s="132"/>
      <c r="AY6" s="132"/>
      <c r="AZ6" s="132"/>
      <c r="BA6" s="132"/>
      <c r="BB6" s="132"/>
      <c r="BC6" s="132"/>
      <c r="BD6" s="133"/>
      <c r="BE6" s="160" t="s">
        <v>32</v>
      </c>
      <c r="BF6" s="161"/>
      <c r="BG6" s="117"/>
      <c r="BH6" s="34"/>
      <c r="BI6" s="20"/>
      <c r="BJ6" s="112"/>
      <c r="BK6" s="113"/>
    </row>
    <row r="7" spans="1:94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5"/>
      <c r="W7" s="136"/>
      <c r="X7" s="120" t="str">
        <f>Instellingen!C42</f>
        <v>24 november 2024</v>
      </c>
      <c r="Y7" s="121"/>
      <c r="Z7" s="121"/>
      <c r="AA7" s="121"/>
      <c r="AB7" s="121"/>
      <c r="AC7" s="121"/>
      <c r="AD7" s="121"/>
      <c r="AE7" s="121"/>
      <c r="AF7" s="122"/>
      <c r="AG7" s="143" t="str">
        <f>Instellingen!C43</f>
        <v xml:space="preserve"> </v>
      </c>
      <c r="AH7" s="144"/>
      <c r="AI7" s="144"/>
      <c r="AJ7" s="144"/>
      <c r="AK7" s="144"/>
      <c r="AL7" s="144"/>
      <c r="AM7" s="144"/>
      <c r="AN7" s="145"/>
      <c r="AO7" s="143" t="str">
        <f>Instellingen!C44</f>
        <v xml:space="preserve"> </v>
      </c>
      <c r="AP7" s="146"/>
      <c r="AQ7" s="146"/>
      <c r="AR7" s="146"/>
      <c r="AS7" s="146"/>
      <c r="AT7" s="146"/>
      <c r="AU7" s="146"/>
      <c r="AV7" s="147"/>
      <c r="AW7" s="143" t="str">
        <f>Instellingen!C45</f>
        <v xml:space="preserve"> </v>
      </c>
      <c r="AX7" s="146"/>
      <c r="AY7" s="146"/>
      <c r="AZ7" s="146"/>
      <c r="BA7" s="146"/>
      <c r="BB7" s="146"/>
      <c r="BC7" s="146"/>
      <c r="BD7" s="147"/>
      <c r="BE7" s="37" t="s">
        <v>34</v>
      </c>
      <c r="BF7" s="10" t="s">
        <v>35</v>
      </c>
      <c r="BG7" s="5" t="s">
        <v>36</v>
      </c>
      <c r="BH7" s="3"/>
      <c r="BI7" s="3"/>
      <c r="BJ7" s="114"/>
      <c r="BK7" s="115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66" t="s">
        <v>74</v>
      </c>
      <c r="I8" s="66" t="s">
        <v>75</v>
      </c>
      <c r="J8" s="86" t="s">
        <v>76</v>
      </c>
      <c r="K8" s="69" t="s">
        <v>77</v>
      </c>
      <c r="L8" s="69" t="s">
        <v>78</v>
      </c>
      <c r="M8" s="2" t="s">
        <v>4</v>
      </c>
      <c r="N8" s="2" t="s">
        <v>15</v>
      </c>
      <c r="O8" s="89" t="s">
        <v>73</v>
      </c>
      <c r="P8" s="78" t="s">
        <v>74</v>
      </c>
      <c r="Q8" s="78" t="s">
        <v>75</v>
      </c>
      <c r="R8" s="78" t="s">
        <v>245</v>
      </c>
      <c r="S8" s="71" t="s">
        <v>76</v>
      </c>
      <c r="T8" s="78" t="s">
        <v>98</v>
      </c>
      <c r="U8" s="78" t="s">
        <v>246</v>
      </c>
      <c r="V8" s="2" t="s">
        <v>4</v>
      </c>
      <c r="W8" s="2" t="s">
        <v>15</v>
      </c>
      <c r="X8" s="89" t="s">
        <v>73</v>
      </c>
      <c r="Y8" s="78" t="s">
        <v>74</v>
      </c>
      <c r="Z8" s="78" t="s">
        <v>75</v>
      </c>
      <c r="AA8" s="78" t="s">
        <v>245</v>
      </c>
      <c r="AB8" s="71" t="s">
        <v>76</v>
      </c>
      <c r="AC8" s="78" t="s">
        <v>98</v>
      </c>
      <c r="AD8" s="78" t="s">
        <v>246</v>
      </c>
      <c r="AE8" s="2" t="s">
        <v>4</v>
      </c>
      <c r="AF8" s="2" t="s">
        <v>15</v>
      </c>
      <c r="AG8" s="89" t="s">
        <v>73</v>
      </c>
      <c r="AH8" s="78" t="s">
        <v>74</v>
      </c>
      <c r="AI8" s="78" t="s">
        <v>75</v>
      </c>
      <c r="AJ8" s="71" t="s">
        <v>76</v>
      </c>
      <c r="AK8" s="78" t="s">
        <v>77</v>
      </c>
      <c r="AL8" s="78" t="s">
        <v>78</v>
      </c>
      <c r="AM8" s="2" t="s">
        <v>4</v>
      </c>
      <c r="AN8" s="2" t="s">
        <v>15</v>
      </c>
      <c r="AO8" s="89" t="s">
        <v>73</v>
      </c>
      <c r="AP8" s="78" t="s">
        <v>74</v>
      </c>
      <c r="AQ8" s="78" t="s">
        <v>75</v>
      </c>
      <c r="AR8" s="71" t="s">
        <v>76</v>
      </c>
      <c r="AS8" s="78" t="s">
        <v>77</v>
      </c>
      <c r="AT8" s="78" t="s">
        <v>78</v>
      </c>
      <c r="AU8" s="2" t="s">
        <v>4</v>
      </c>
      <c r="AV8" s="2" t="s">
        <v>15</v>
      </c>
      <c r="AW8" s="89" t="s">
        <v>73</v>
      </c>
      <c r="AX8" s="78" t="s">
        <v>74</v>
      </c>
      <c r="AY8" s="78" t="s">
        <v>75</v>
      </c>
      <c r="AZ8" s="71" t="s">
        <v>76</v>
      </c>
      <c r="BA8" s="78" t="s">
        <v>77</v>
      </c>
      <c r="BB8" s="78" t="s">
        <v>78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68</v>
      </c>
      <c r="BK8" s="2" t="s">
        <v>5</v>
      </c>
      <c r="BM8" s="72" t="s">
        <v>86</v>
      </c>
      <c r="BN8" s="72" t="s">
        <v>79</v>
      </c>
      <c r="BO8" s="72" t="s">
        <v>87</v>
      </c>
      <c r="BP8" s="72" t="s">
        <v>80</v>
      </c>
      <c r="BQ8" s="72" t="s">
        <v>97</v>
      </c>
      <c r="BR8" s="72" t="s">
        <v>88</v>
      </c>
      <c r="BS8" s="72" t="s">
        <v>81</v>
      </c>
      <c r="BT8" s="72" t="s">
        <v>89</v>
      </c>
      <c r="BU8" s="72" t="s">
        <v>101</v>
      </c>
      <c r="BV8" s="73" t="s">
        <v>96</v>
      </c>
      <c r="BW8" s="72" t="s">
        <v>90</v>
      </c>
      <c r="BX8" s="72" t="s">
        <v>82</v>
      </c>
      <c r="BY8" s="72" t="s">
        <v>91</v>
      </c>
      <c r="BZ8" s="72" t="s">
        <v>83</v>
      </c>
      <c r="CA8" s="73" t="s">
        <v>95</v>
      </c>
      <c r="CB8" s="72" t="s">
        <v>92</v>
      </c>
      <c r="CC8" s="72" t="s">
        <v>84</v>
      </c>
      <c r="CD8" s="72" t="s">
        <v>93</v>
      </c>
      <c r="CE8" s="73" t="s">
        <v>85</v>
      </c>
      <c r="CF8" s="73" t="s">
        <v>94</v>
      </c>
      <c r="CG8" s="73" t="s">
        <v>106</v>
      </c>
      <c r="CH8" s="73" t="s">
        <v>107</v>
      </c>
      <c r="CI8" s="73" t="s">
        <v>108</v>
      </c>
      <c r="CJ8" s="73" t="s">
        <v>109</v>
      </c>
      <c r="CK8" s="73" t="s">
        <v>110</v>
      </c>
      <c r="CL8" s="73" t="s">
        <v>111</v>
      </c>
      <c r="CM8" s="73" t="s">
        <v>112</v>
      </c>
      <c r="CN8" s="73" t="s">
        <v>113</v>
      </c>
      <c r="CO8" s="73" t="s">
        <v>114</v>
      </c>
      <c r="CP8" s="73" t="s">
        <v>115</v>
      </c>
    </row>
    <row r="9" spans="1:94" x14ac:dyDescent="0.25">
      <c r="A9" s="1">
        <v>1</v>
      </c>
      <c r="B9" s="1" t="s">
        <v>156</v>
      </c>
      <c r="C9" s="1" t="s">
        <v>211</v>
      </c>
      <c r="D9" s="1" t="s">
        <v>157</v>
      </c>
      <c r="E9" s="1" t="s">
        <v>212</v>
      </c>
      <c r="F9" s="1" t="s">
        <v>158</v>
      </c>
      <c r="G9" s="62">
        <v>0</v>
      </c>
      <c r="H9" s="67">
        <v>74.5</v>
      </c>
      <c r="I9" s="67">
        <v>7</v>
      </c>
      <c r="J9" s="87">
        <v>0</v>
      </c>
      <c r="K9" s="68">
        <v>75</v>
      </c>
      <c r="L9" s="68">
        <v>7</v>
      </c>
      <c r="M9" s="62">
        <v>1</v>
      </c>
      <c r="N9" s="62">
        <v>1</v>
      </c>
      <c r="O9" s="63">
        <v>0</v>
      </c>
      <c r="P9" s="70">
        <v>74.5</v>
      </c>
      <c r="Q9" s="70">
        <v>7.5</v>
      </c>
      <c r="R9" s="101">
        <v>1</v>
      </c>
      <c r="S9" s="63">
        <v>0</v>
      </c>
      <c r="T9" s="82">
        <v>38.909999999999997</v>
      </c>
      <c r="U9" s="101">
        <v>1</v>
      </c>
      <c r="V9" s="101">
        <f>R9+U9</f>
        <v>2</v>
      </c>
      <c r="W9" s="63">
        <v>1</v>
      </c>
      <c r="X9" s="62">
        <v>0</v>
      </c>
      <c r="Y9" s="68">
        <v>74.5</v>
      </c>
      <c r="Z9" s="68">
        <v>7.5</v>
      </c>
      <c r="AA9" s="105">
        <v>3</v>
      </c>
      <c r="AB9" s="62">
        <v>0</v>
      </c>
      <c r="AC9" s="81">
        <v>46.04</v>
      </c>
      <c r="AD9" s="105">
        <v>2</v>
      </c>
      <c r="AE9" s="62">
        <v>5</v>
      </c>
      <c r="AF9" s="62">
        <v>1</v>
      </c>
      <c r="BE9">
        <f t="shared" ref="BE9:BE24" si="0">N9+W9+AF9+AN9+AV9+BD9</f>
        <v>3</v>
      </c>
      <c r="BF9" s="24">
        <v>1</v>
      </c>
      <c r="BG9" s="24">
        <f t="shared" ref="BG9:BG24" si="1">BE9-BF9</f>
        <v>2</v>
      </c>
      <c r="BH9" s="1">
        <v>1</v>
      </c>
      <c r="BK9" s="103" t="s">
        <v>274</v>
      </c>
      <c r="BM9">
        <f t="shared" ref="BM9:BM24" si="2">IF(G9&gt;99,199,G9)</f>
        <v>0</v>
      </c>
      <c r="BN9">
        <f t="shared" ref="BN9:BN24" si="3">IF(H9="",0,H9)</f>
        <v>74.5</v>
      </c>
      <c r="BO9">
        <f t="shared" ref="BO9:BO24" si="4">IF(J9&gt;99,199,J9)</f>
        <v>0</v>
      </c>
      <c r="BP9">
        <f t="shared" ref="BP9:BP24" si="5">IF(K9="",0,K9)</f>
        <v>75</v>
      </c>
      <c r="BQ9">
        <f t="shared" ref="BQ9:BQ24" si="6">BM9+BO9</f>
        <v>0</v>
      </c>
      <c r="BR9">
        <f t="shared" ref="BR9:BR24" si="7">IF(O9&gt;99,199,O9)</f>
        <v>0</v>
      </c>
      <c r="BS9">
        <f t="shared" ref="BS9:BS24" si="8">IF(P9="",0,P9)</f>
        <v>74.5</v>
      </c>
      <c r="BT9">
        <f t="shared" ref="BT9:BT24" si="9">IF(S9&gt;99,199,S9)</f>
        <v>0</v>
      </c>
      <c r="BU9">
        <f t="shared" ref="BU9:BU24" si="10">IF(T9="",0,T9)</f>
        <v>38.909999999999997</v>
      </c>
      <c r="BV9">
        <f t="shared" ref="BV9:BV24" si="11">BR9+BT9</f>
        <v>0</v>
      </c>
      <c r="BW9">
        <f t="shared" ref="BW9:BW24" si="12">IF(X9&gt;99,199,X9)</f>
        <v>0</v>
      </c>
      <c r="BX9">
        <f t="shared" ref="BX9:BX24" si="13">IF(Y9="",0,Y9)</f>
        <v>74.5</v>
      </c>
      <c r="BY9">
        <f t="shared" ref="BY9:BY24" si="14">IF(AB9&gt;99,199,AB9)</f>
        <v>0</v>
      </c>
      <c r="BZ9">
        <f t="shared" ref="BZ9:BZ24" si="15">IF(AC9="",0,AC9)</f>
        <v>46.04</v>
      </c>
      <c r="CA9">
        <f t="shared" ref="CA9:CA24" si="16">BW9+BY9</f>
        <v>0</v>
      </c>
      <c r="CB9">
        <f t="shared" ref="CB9:CB24" si="17">IF(AG9&gt;99,199,AG9)</f>
        <v>0</v>
      </c>
      <c r="CC9">
        <f t="shared" ref="CC9:CC24" si="18">IF(AH9="",0,AH9)</f>
        <v>0</v>
      </c>
      <c r="CD9">
        <f t="shared" ref="CD9:CD24" si="19">IF(AJ9&gt;99,199,AJ9)</f>
        <v>0</v>
      </c>
      <c r="CE9">
        <f t="shared" ref="CE9:CE24" si="20">IF(AK9="",0,AK9)</f>
        <v>0</v>
      </c>
      <c r="CF9">
        <f t="shared" ref="CF9:CF24" si="21">CB9+CD9</f>
        <v>0</v>
      </c>
      <c r="CG9">
        <f t="shared" ref="CG9:CG24" si="22">IF(AO9&gt;99,199,AO9)</f>
        <v>0</v>
      </c>
      <c r="CH9">
        <f t="shared" ref="CH9:CH24" si="23">IF(AP9="",0,AP9)</f>
        <v>0</v>
      </c>
      <c r="CI9">
        <f t="shared" ref="CI9:CI24" si="24">IF(AR9&gt;99,199,AR9)</f>
        <v>0</v>
      </c>
      <c r="CJ9">
        <f t="shared" ref="CJ9:CJ24" si="25">IF(AS9="",0,AS9)</f>
        <v>0</v>
      </c>
      <c r="CK9">
        <f t="shared" ref="CK9:CK24" si="26">CG9+CI9</f>
        <v>0</v>
      </c>
      <c r="CL9">
        <f t="shared" ref="CL9:CL24" si="27">IF(AW9&gt;99,199,AW9)</f>
        <v>0</v>
      </c>
      <c r="CM9">
        <f t="shared" ref="CM9:CM24" si="28">IF(AX9="",0,AX9)</f>
        <v>0</v>
      </c>
      <c r="CN9">
        <f t="shared" ref="CN9:CN24" si="29">IF(AZ9&gt;99,199,AZ9)</f>
        <v>0</v>
      </c>
      <c r="CO9">
        <f t="shared" ref="CO9:CO14" si="30">IF(BA9="",0,BA9)</f>
        <v>0</v>
      </c>
      <c r="CP9">
        <f t="shared" ref="CP9:CP14" si="31">CL9+CN9</f>
        <v>0</v>
      </c>
    </row>
    <row r="10" spans="1:94" x14ac:dyDescent="0.25">
      <c r="A10" s="1">
        <v>2</v>
      </c>
      <c r="B10" s="1" t="s">
        <v>159</v>
      </c>
      <c r="C10" s="1" t="s">
        <v>213</v>
      </c>
      <c r="D10" s="1" t="s">
        <v>160</v>
      </c>
      <c r="E10" s="1" t="s">
        <v>212</v>
      </c>
      <c r="F10" s="1" t="s">
        <v>149</v>
      </c>
      <c r="G10" s="62">
        <v>0</v>
      </c>
      <c r="H10" s="67">
        <v>72.5</v>
      </c>
      <c r="I10" s="67">
        <v>7</v>
      </c>
      <c r="J10" s="87">
        <v>0</v>
      </c>
      <c r="K10" s="68">
        <v>74.5</v>
      </c>
      <c r="L10" s="68">
        <v>7</v>
      </c>
      <c r="M10" s="62">
        <v>2</v>
      </c>
      <c r="N10" s="62">
        <v>2</v>
      </c>
      <c r="O10" s="63">
        <v>0</v>
      </c>
      <c r="P10" s="70">
        <v>71</v>
      </c>
      <c r="Q10" s="70">
        <v>7</v>
      </c>
      <c r="R10" s="101">
        <v>3</v>
      </c>
      <c r="S10" s="63">
        <v>0</v>
      </c>
      <c r="T10" s="82">
        <v>36.56</v>
      </c>
      <c r="U10" s="101">
        <v>3</v>
      </c>
      <c r="V10" s="101">
        <f>R10+U10</f>
        <v>6</v>
      </c>
      <c r="W10" s="63">
        <v>2</v>
      </c>
      <c r="X10" s="62">
        <v>0</v>
      </c>
      <c r="Y10" s="68">
        <v>72.5</v>
      </c>
      <c r="Z10" s="68">
        <v>7.5</v>
      </c>
      <c r="AA10" s="105">
        <v>4</v>
      </c>
      <c r="AB10" s="62">
        <v>0</v>
      </c>
      <c r="AC10" s="81">
        <v>46.09</v>
      </c>
      <c r="AD10" s="105">
        <v>3</v>
      </c>
      <c r="AE10" s="105">
        <f>AD10+AA10</f>
        <v>7</v>
      </c>
      <c r="AF10" s="62">
        <v>5</v>
      </c>
      <c r="BE10">
        <f t="shared" si="0"/>
        <v>9</v>
      </c>
      <c r="BF10" s="24">
        <v>5</v>
      </c>
      <c r="BG10" s="24">
        <f t="shared" si="1"/>
        <v>4</v>
      </c>
      <c r="BH10" s="1">
        <v>2</v>
      </c>
      <c r="BK10" s="103" t="s">
        <v>278</v>
      </c>
      <c r="BM10">
        <f t="shared" si="2"/>
        <v>0</v>
      </c>
      <c r="BN10">
        <f t="shared" si="3"/>
        <v>72.5</v>
      </c>
      <c r="BO10">
        <f t="shared" si="4"/>
        <v>0</v>
      </c>
      <c r="BP10">
        <f t="shared" si="5"/>
        <v>74.5</v>
      </c>
      <c r="BQ10">
        <f t="shared" si="6"/>
        <v>0</v>
      </c>
      <c r="BR10">
        <f t="shared" si="7"/>
        <v>0</v>
      </c>
      <c r="BS10">
        <f t="shared" si="8"/>
        <v>71</v>
      </c>
      <c r="BT10">
        <f t="shared" si="9"/>
        <v>0</v>
      </c>
      <c r="BU10">
        <f t="shared" si="10"/>
        <v>36.56</v>
      </c>
      <c r="BV10">
        <f t="shared" si="11"/>
        <v>0</v>
      </c>
      <c r="BW10">
        <f t="shared" si="12"/>
        <v>0</v>
      </c>
      <c r="BX10">
        <f t="shared" si="13"/>
        <v>72.5</v>
      </c>
      <c r="BY10">
        <f t="shared" si="14"/>
        <v>0</v>
      </c>
      <c r="BZ10">
        <f t="shared" si="15"/>
        <v>46.09</v>
      </c>
      <c r="CA10">
        <f t="shared" si="16"/>
        <v>0</v>
      </c>
      <c r="CB10">
        <f t="shared" si="17"/>
        <v>0</v>
      </c>
      <c r="CC10">
        <f t="shared" si="18"/>
        <v>0</v>
      </c>
      <c r="CD10">
        <f t="shared" si="19"/>
        <v>0</v>
      </c>
      <c r="CE10">
        <f t="shared" si="20"/>
        <v>0</v>
      </c>
      <c r="CF10">
        <f t="shared" si="21"/>
        <v>0</v>
      </c>
      <c r="CG10">
        <f t="shared" si="22"/>
        <v>0</v>
      </c>
      <c r="CH10">
        <f t="shared" si="23"/>
        <v>0</v>
      </c>
      <c r="CI10">
        <f t="shared" si="24"/>
        <v>0</v>
      </c>
      <c r="CJ10">
        <f t="shared" si="25"/>
        <v>0</v>
      </c>
      <c r="CK10">
        <f t="shared" si="26"/>
        <v>0</v>
      </c>
      <c r="CL10">
        <f t="shared" si="27"/>
        <v>0</v>
      </c>
      <c r="CM10">
        <f t="shared" si="28"/>
        <v>0</v>
      </c>
      <c r="CN10">
        <f t="shared" si="29"/>
        <v>0</v>
      </c>
      <c r="CO10">
        <f t="shared" si="30"/>
        <v>0</v>
      </c>
      <c r="CP10">
        <f t="shared" si="31"/>
        <v>0</v>
      </c>
    </row>
    <row r="11" spans="1:94" x14ac:dyDescent="0.25">
      <c r="A11" s="1">
        <v>3</v>
      </c>
      <c r="B11" s="1" t="s">
        <v>161</v>
      </c>
      <c r="C11" s="1" t="s">
        <v>214</v>
      </c>
      <c r="D11" s="1" t="s">
        <v>162</v>
      </c>
      <c r="E11" s="1" t="s">
        <v>212</v>
      </c>
      <c r="F11" s="1" t="s">
        <v>155</v>
      </c>
      <c r="G11" s="62">
        <v>0</v>
      </c>
      <c r="H11" s="67">
        <v>77</v>
      </c>
      <c r="I11" s="67">
        <v>7.5</v>
      </c>
      <c r="J11" s="87">
        <v>4</v>
      </c>
      <c r="K11" s="68">
        <v>77</v>
      </c>
      <c r="L11" s="68">
        <v>7.5</v>
      </c>
      <c r="M11" s="62">
        <v>3</v>
      </c>
      <c r="N11" s="62">
        <v>3</v>
      </c>
      <c r="O11" s="63">
        <v>0</v>
      </c>
      <c r="P11" s="70">
        <v>70</v>
      </c>
      <c r="Q11" s="70">
        <v>7</v>
      </c>
      <c r="R11" s="101">
        <v>5</v>
      </c>
      <c r="S11" s="63">
        <v>0</v>
      </c>
      <c r="T11" s="82">
        <v>33.799999999999997</v>
      </c>
      <c r="U11" s="101">
        <v>7</v>
      </c>
      <c r="V11" s="101">
        <f>R11+U11</f>
        <v>12</v>
      </c>
      <c r="W11" s="63">
        <v>3</v>
      </c>
      <c r="X11" s="62">
        <v>0</v>
      </c>
      <c r="Y11" s="68">
        <v>72.5</v>
      </c>
      <c r="Z11" s="68">
        <v>7</v>
      </c>
      <c r="AA11" s="105">
        <v>5</v>
      </c>
      <c r="AB11" s="62">
        <v>0</v>
      </c>
      <c r="AC11" s="81">
        <v>41.58</v>
      </c>
      <c r="AD11" s="105">
        <v>1</v>
      </c>
      <c r="AE11" s="105">
        <f>AD11+AA11</f>
        <v>6</v>
      </c>
      <c r="AF11" s="62">
        <v>4</v>
      </c>
      <c r="BE11">
        <f t="shared" si="0"/>
        <v>10</v>
      </c>
      <c r="BF11" s="24">
        <v>4</v>
      </c>
      <c r="BG11" s="24">
        <f t="shared" si="1"/>
        <v>6</v>
      </c>
      <c r="BH11" s="1">
        <v>3</v>
      </c>
      <c r="BM11">
        <f t="shared" si="2"/>
        <v>0</v>
      </c>
      <c r="BN11">
        <f t="shared" si="3"/>
        <v>77</v>
      </c>
      <c r="BO11">
        <f t="shared" si="4"/>
        <v>4</v>
      </c>
      <c r="BP11">
        <f t="shared" si="5"/>
        <v>77</v>
      </c>
      <c r="BQ11">
        <f t="shared" si="6"/>
        <v>4</v>
      </c>
      <c r="BR11">
        <f t="shared" si="7"/>
        <v>0</v>
      </c>
      <c r="BS11">
        <f t="shared" si="8"/>
        <v>70</v>
      </c>
      <c r="BT11">
        <f t="shared" si="9"/>
        <v>0</v>
      </c>
      <c r="BU11">
        <f t="shared" si="10"/>
        <v>33.799999999999997</v>
      </c>
      <c r="BV11">
        <f t="shared" si="11"/>
        <v>0</v>
      </c>
      <c r="BW11">
        <f t="shared" si="12"/>
        <v>0</v>
      </c>
      <c r="BX11">
        <f t="shared" si="13"/>
        <v>72.5</v>
      </c>
      <c r="BY11">
        <f t="shared" si="14"/>
        <v>0</v>
      </c>
      <c r="BZ11">
        <f t="shared" si="15"/>
        <v>41.58</v>
      </c>
      <c r="CA11">
        <f t="shared" si="16"/>
        <v>0</v>
      </c>
      <c r="CB11">
        <f t="shared" si="17"/>
        <v>0</v>
      </c>
      <c r="CC11">
        <f t="shared" si="18"/>
        <v>0</v>
      </c>
      <c r="CD11">
        <f t="shared" si="19"/>
        <v>0</v>
      </c>
      <c r="CE11">
        <f t="shared" si="20"/>
        <v>0</v>
      </c>
      <c r="CF11">
        <f t="shared" si="21"/>
        <v>0</v>
      </c>
      <c r="CG11">
        <f t="shared" si="22"/>
        <v>0</v>
      </c>
      <c r="CH11">
        <f t="shared" si="23"/>
        <v>0</v>
      </c>
      <c r="CI11">
        <f t="shared" si="24"/>
        <v>0</v>
      </c>
      <c r="CJ11">
        <f t="shared" si="25"/>
        <v>0</v>
      </c>
      <c r="CK11">
        <f t="shared" si="26"/>
        <v>0</v>
      </c>
      <c r="CL11">
        <f t="shared" si="27"/>
        <v>0</v>
      </c>
      <c r="CM11">
        <f t="shared" si="28"/>
        <v>0</v>
      </c>
      <c r="CN11">
        <f t="shared" si="29"/>
        <v>0</v>
      </c>
      <c r="CO11">
        <f t="shared" si="30"/>
        <v>0</v>
      </c>
      <c r="CP11">
        <f t="shared" si="31"/>
        <v>0</v>
      </c>
    </row>
    <row r="12" spans="1:94" x14ac:dyDescent="0.25">
      <c r="A12" s="1">
        <v>4</v>
      </c>
      <c r="B12" s="1" t="s">
        <v>163</v>
      </c>
      <c r="C12" s="1" t="s">
        <v>215</v>
      </c>
      <c r="D12" s="1" t="s">
        <v>164</v>
      </c>
      <c r="E12" s="1" t="s">
        <v>216</v>
      </c>
      <c r="F12" s="1" t="s">
        <v>165</v>
      </c>
      <c r="G12" s="62">
        <v>0</v>
      </c>
      <c r="H12" s="67">
        <v>70.5</v>
      </c>
      <c r="I12" s="67">
        <v>7</v>
      </c>
      <c r="J12" s="87">
        <v>4</v>
      </c>
      <c r="K12" s="68">
        <v>70.5</v>
      </c>
      <c r="L12" s="68">
        <v>7</v>
      </c>
      <c r="M12" s="62">
        <v>4</v>
      </c>
      <c r="N12" s="62">
        <v>4</v>
      </c>
      <c r="O12" s="63">
        <v>4</v>
      </c>
      <c r="P12" s="70">
        <v>70</v>
      </c>
      <c r="Q12" s="70">
        <v>7</v>
      </c>
      <c r="R12" s="101"/>
      <c r="T12" s="82"/>
      <c r="U12" s="101">
        <v>14</v>
      </c>
      <c r="V12" s="101">
        <v>14</v>
      </c>
      <c r="W12" s="63">
        <v>13</v>
      </c>
      <c r="X12" s="62">
        <v>4</v>
      </c>
      <c r="Y12" s="68">
        <v>67</v>
      </c>
      <c r="Z12" s="68">
        <v>6.5</v>
      </c>
      <c r="AA12" s="105">
        <v>8</v>
      </c>
      <c r="AC12" s="81"/>
      <c r="AD12" s="105"/>
      <c r="AE12" s="105">
        <f>AD12+AA12</f>
        <v>8</v>
      </c>
      <c r="AF12" s="62">
        <v>8</v>
      </c>
      <c r="BE12">
        <f t="shared" si="0"/>
        <v>25</v>
      </c>
      <c r="BF12" s="24">
        <v>13</v>
      </c>
      <c r="BG12" s="24">
        <f t="shared" si="1"/>
        <v>12</v>
      </c>
      <c r="BH12" s="1">
        <v>4</v>
      </c>
      <c r="BM12">
        <f t="shared" si="2"/>
        <v>0</v>
      </c>
      <c r="BN12">
        <f t="shared" si="3"/>
        <v>70.5</v>
      </c>
      <c r="BO12">
        <f t="shared" si="4"/>
        <v>4</v>
      </c>
      <c r="BP12">
        <f t="shared" si="5"/>
        <v>70.5</v>
      </c>
      <c r="BQ12">
        <f t="shared" si="6"/>
        <v>4</v>
      </c>
      <c r="BR12">
        <f t="shared" si="7"/>
        <v>4</v>
      </c>
      <c r="BS12">
        <f t="shared" si="8"/>
        <v>70</v>
      </c>
      <c r="BT12">
        <f t="shared" si="9"/>
        <v>0</v>
      </c>
      <c r="BU12">
        <f t="shared" si="10"/>
        <v>0</v>
      </c>
      <c r="BV12">
        <f t="shared" si="11"/>
        <v>4</v>
      </c>
      <c r="BW12">
        <f t="shared" si="12"/>
        <v>4</v>
      </c>
      <c r="BX12">
        <f t="shared" si="13"/>
        <v>67</v>
      </c>
      <c r="BY12">
        <f t="shared" si="14"/>
        <v>0</v>
      </c>
      <c r="BZ12">
        <f t="shared" si="15"/>
        <v>0</v>
      </c>
      <c r="CA12">
        <f t="shared" si="16"/>
        <v>4</v>
      </c>
      <c r="CB12">
        <f t="shared" si="17"/>
        <v>0</v>
      </c>
      <c r="CC12">
        <f t="shared" si="18"/>
        <v>0</v>
      </c>
      <c r="CD12">
        <f t="shared" si="19"/>
        <v>0</v>
      </c>
      <c r="CE12">
        <f t="shared" si="20"/>
        <v>0</v>
      </c>
      <c r="CF12">
        <f t="shared" si="21"/>
        <v>0</v>
      </c>
      <c r="CG12">
        <f t="shared" si="22"/>
        <v>0</v>
      </c>
      <c r="CH12">
        <f t="shared" si="23"/>
        <v>0</v>
      </c>
      <c r="CI12">
        <f t="shared" si="24"/>
        <v>0</v>
      </c>
      <c r="CJ12">
        <f t="shared" si="25"/>
        <v>0</v>
      </c>
      <c r="CK12">
        <f t="shared" si="26"/>
        <v>0</v>
      </c>
      <c r="CL12">
        <f t="shared" si="27"/>
        <v>0</v>
      </c>
      <c r="CM12">
        <f t="shared" si="28"/>
        <v>0</v>
      </c>
      <c r="CN12">
        <f t="shared" si="29"/>
        <v>0</v>
      </c>
      <c r="CO12">
        <f t="shared" si="30"/>
        <v>0</v>
      </c>
      <c r="CP12">
        <f t="shared" si="31"/>
        <v>0</v>
      </c>
    </row>
    <row r="13" spans="1:94" x14ac:dyDescent="0.25">
      <c r="A13" s="1">
        <v>5</v>
      </c>
      <c r="B13" s="1" t="s">
        <v>168</v>
      </c>
      <c r="C13" s="1" t="s">
        <v>218</v>
      </c>
      <c r="D13" s="1" t="s">
        <v>169</v>
      </c>
      <c r="E13" s="1" t="s">
        <v>216</v>
      </c>
      <c r="F13" s="1" t="s">
        <v>170</v>
      </c>
      <c r="G13" s="62">
        <v>4</v>
      </c>
      <c r="H13" s="67">
        <v>70</v>
      </c>
      <c r="I13" s="67">
        <v>7</v>
      </c>
      <c r="M13" s="62">
        <v>6</v>
      </c>
      <c r="N13" s="62">
        <v>6</v>
      </c>
      <c r="O13" s="63">
        <v>0</v>
      </c>
      <c r="P13" s="70">
        <v>70</v>
      </c>
      <c r="Q13" s="70">
        <v>7</v>
      </c>
      <c r="R13" s="101">
        <v>5</v>
      </c>
      <c r="S13" s="63">
        <v>0</v>
      </c>
      <c r="T13" s="82">
        <v>43.39</v>
      </c>
      <c r="U13" s="101">
        <v>6</v>
      </c>
      <c r="V13" s="101">
        <f>R13+U13</f>
        <v>11</v>
      </c>
      <c r="W13" s="63">
        <v>6</v>
      </c>
      <c r="X13" s="62">
        <v>14</v>
      </c>
      <c r="Y13" s="68">
        <v>67.5</v>
      </c>
      <c r="Z13" s="68">
        <v>6.5</v>
      </c>
      <c r="AA13" s="106"/>
      <c r="AC13" s="81"/>
      <c r="AD13" s="105"/>
      <c r="AE13" s="105">
        <v>14</v>
      </c>
      <c r="AF13" s="62">
        <v>14</v>
      </c>
      <c r="BE13">
        <f t="shared" si="0"/>
        <v>26</v>
      </c>
      <c r="BF13" s="24">
        <v>14</v>
      </c>
      <c r="BG13" s="24">
        <f t="shared" si="1"/>
        <v>12</v>
      </c>
      <c r="BH13" s="1">
        <v>5</v>
      </c>
      <c r="BM13">
        <f t="shared" si="2"/>
        <v>4</v>
      </c>
      <c r="BN13">
        <f t="shared" si="3"/>
        <v>70</v>
      </c>
      <c r="BO13">
        <f t="shared" si="4"/>
        <v>0</v>
      </c>
      <c r="BP13">
        <f t="shared" si="5"/>
        <v>0</v>
      </c>
      <c r="BQ13">
        <f t="shared" si="6"/>
        <v>4</v>
      </c>
      <c r="BR13">
        <f t="shared" si="7"/>
        <v>0</v>
      </c>
      <c r="BS13">
        <f t="shared" si="8"/>
        <v>70</v>
      </c>
      <c r="BT13">
        <f t="shared" si="9"/>
        <v>0</v>
      </c>
      <c r="BU13">
        <f t="shared" si="10"/>
        <v>43.39</v>
      </c>
      <c r="BV13">
        <f t="shared" si="11"/>
        <v>0</v>
      </c>
      <c r="BW13">
        <f t="shared" si="12"/>
        <v>14</v>
      </c>
      <c r="BX13">
        <f t="shared" si="13"/>
        <v>67.5</v>
      </c>
      <c r="BY13">
        <f t="shared" si="14"/>
        <v>0</v>
      </c>
      <c r="BZ13">
        <f t="shared" si="15"/>
        <v>0</v>
      </c>
      <c r="CA13">
        <f t="shared" si="16"/>
        <v>14</v>
      </c>
      <c r="CB13">
        <f t="shared" si="17"/>
        <v>0</v>
      </c>
      <c r="CC13">
        <f t="shared" si="18"/>
        <v>0</v>
      </c>
      <c r="CD13">
        <f t="shared" si="19"/>
        <v>0</v>
      </c>
      <c r="CE13">
        <f t="shared" si="20"/>
        <v>0</v>
      </c>
      <c r="CF13">
        <f t="shared" si="21"/>
        <v>0</v>
      </c>
      <c r="CG13">
        <f t="shared" si="22"/>
        <v>0</v>
      </c>
      <c r="CH13">
        <f t="shared" si="23"/>
        <v>0</v>
      </c>
      <c r="CI13">
        <f t="shared" si="24"/>
        <v>0</v>
      </c>
      <c r="CJ13">
        <f t="shared" si="25"/>
        <v>0</v>
      </c>
      <c r="CK13">
        <f t="shared" si="26"/>
        <v>0</v>
      </c>
      <c r="CL13">
        <f t="shared" si="27"/>
        <v>0</v>
      </c>
      <c r="CM13">
        <f t="shared" si="28"/>
        <v>0</v>
      </c>
      <c r="CN13">
        <f t="shared" si="29"/>
        <v>0</v>
      </c>
      <c r="CO13">
        <f t="shared" si="30"/>
        <v>0</v>
      </c>
      <c r="CP13">
        <f t="shared" si="31"/>
        <v>0</v>
      </c>
    </row>
    <row r="14" spans="1:94" x14ac:dyDescent="0.25">
      <c r="A14" s="1">
        <v>6</v>
      </c>
      <c r="B14" s="1" t="s">
        <v>178</v>
      </c>
      <c r="C14" s="1" t="s">
        <v>222</v>
      </c>
      <c r="D14" s="1" t="s">
        <v>179</v>
      </c>
      <c r="E14" s="1" t="s">
        <v>212</v>
      </c>
      <c r="F14" s="1" t="s">
        <v>165</v>
      </c>
      <c r="G14" s="62" t="s">
        <v>180</v>
      </c>
      <c r="N14" s="62">
        <v>90</v>
      </c>
      <c r="O14" s="63">
        <v>4</v>
      </c>
      <c r="P14" s="70">
        <v>72.5</v>
      </c>
      <c r="Q14" s="70">
        <v>7.5</v>
      </c>
      <c r="R14" s="101"/>
      <c r="T14" s="82"/>
      <c r="U14" s="101">
        <v>11</v>
      </c>
      <c r="V14" s="101">
        <v>11</v>
      </c>
      <c r="W14" s="63">
        <v>11</v>
      </c>
      <c r="X14" s="62">
        <v>0</v>
      </c>
      <c r="Y14" s="68">
        <v>75</v>
      </c>
      <c r="Z14" s="68">
        <v>7.5</v>
      </c>
      <c r="AA14" s="105">
        <v>2</v>
      </c>
      <c r="AB14" s="62">
        <v>4</v>
      </c>
      <c r="AC14" s="81">
        <v>48.32</v>
      </c>
      <c r="AD14" s="105">
        <v>4</v>
      </c>
      <c r="AE14" s="105">
        <f>AD14+AA14</f>
        <v>6</v>
      </c>
      <c r="AF14" s="62">
        <v>3</v>
      </c>
      <c r="BE14">
        <f t="shared" si="0"/>
        <v>104</v>
      </c>
      <c r="BF14" s="24">
        <v>90</v>
      </c>
      <c r="BG14" s="24">
        <f t="shared" si="1"/>
        <v>14</v>
      </c>
      <c r="BH14" s="1">
        <v>6</v>
      </c>
      <c r="BM14">
        <f t="shared" si="2"/>
        <v>199</v>
      </c>
      <c r="BN14">
        <f t="shared" si="3"/>
        <v>0</v>
      </c>
      <c r="BO14">
        <f t="shared" si="4"/>
        <v>0</v>
      </c>
      <c r="BP14">
        <f t="shared" si="5"/>
        <v>0</v>
      </c>
      <c r="BQ14">
        <f t="shared" si="6"/>
        <v>199</v>
      </c>
      <c r="BR14">
        <f t="shared" si="7"/>
        <v>4</v>
      </c>
      <c r="BS14">
        <f t="shared" si="8"/>
        <v>72.5</v>
      </c>
      <c r="BT14">
        <f t="shared" si="9"/>
        <v>0</v>
      </c>
      <c r="BU14">
        <f t="shared" si="10"/>
        <v>0</v>
      </c>
      <c r="BV14">
        <f t="shared" si="11"/>
        <v>4</v>
      </c>
      <c r="BW14">
        <f t="shared" si="12"/>
        <v>0</v>
      </c>
      <c r="BX14">
        <f t="shared" si="13"/>
        <v>75</v>
      </c>
      <c r="BY14">
        <f t="shared" si="14"/>
        <v>4</v>
      </c>
      <c r="BZ14">
        <f t="shared" si="15"/>
        <v>48.32</v>
      </c>
      <c r="CA14">
        <f t="shared" si="16"/>
        <v>4</v>
      </c>
      <c r="CB14">
        <f t="shared" si="17"/>
        <v>0</v>
      </c>
      <c r="CC14">
        <f t="shared" si="18"/>
        <v>0</v>
      </c>
      <c r="CD14">
        <f t="shared" si="19"/>
        <v>0</v>
      </c>
      <c r="CE14">
        <f t="shared" si="20"/>
        <v>0</v>
      </c>
      <c r="CF14">
        <f t="shared" si="21"/>
        <v>0</v>
      </c>
      <c r="CG14">
        <f t="shared" si="22"/>
        <v>0</v>
      </c>
      <c r="CH14">
        <f t="shared" si="23"/>
        <v>0</v>
      </c>
      <c r="CI14">
        <f t="shared" si="24"/>
        <v>0</v>
      </c>
      <c r="CJ14">
        <f t="shared" si="25"/>
        <v>0</v>
      </c>
      <c r="CK14">
        <f t="shared" si="26"/>
        <v>0</v>
      </c>
      <c r="CL14">
        <f t="shared" si="27"/>
        <v>0</v>
      </c>
      <c r="CM14">
        <f t="shared" si="28"/>
        <v>0</v>
      </c>
      <c r="CN14">
        <f t="shared" si="29"/>
        <v>0</v>
      </c>
      <c r="CO14">
        <f t="shared" si="30"/>
        <v>0</v>
      </c>
      <c r="CP14">
        <f t="shared" si="31"/>
        <v>0</v>
      </c>
    </row>
    <row r="15" spans="1:94" x14ac:dyDescent="0.25">
      <c r="A15" s="1">
        <v>7</v>
      </c>
      <c r="B15" s="103" t="s">
        <v>248</v>
      </c>
      <c r="C15" s="103" t="s">
        <v>211</v>
      </c>
      <c r="D15" s="103" t="s">
        <v>247</v>
      </c>
      <c r="E15" s="1" t="s">
        <v>212</v>
      </c>
      <c r="F15" s="1" t="s">
        <v>158</v>
      </c>
      <c r="N15" s="62">
        <v>99</v>
      </c>
      <c r="O15" s="63">
        <v>0</v>
      </c>
      <c r="P15" s="70">
        <v>68</v>
      </c>
      <c r="Q15" s="70">
        <v>7</v>
      </c>
      <c r="R15" s="101">
        <v>8</v>
      </c>
      <c r="S15" s="63">
        <v>0</v>
      </c>
      <c r="T15" s="82">
        <v>46.09</v>
      </c>
      <c r="U15" s="101">
        <v>8</v>
      </c>
      <c r="V15" s="101">
        <f>R15+U15</f>
        <v>16</v>
      </c>
      <c r="W15" s="63">
        <v>8</v>
      </c>
      <c r="X15" s="62">
        <v>0</v>
      </c>
      <c r="Y15" s="68">
        <v>72.5</v>
      </c>
      <c r="Z15" s="68">
        <v>7</v>
      </c>
      <c r="AA15" s="105">
        <v>5</v>
      </c>
      <c r="AB15" s="62">
        <v>10</v>
      </c>
      <c r="AC15" s="81">
        <v>66.88</v>
      </c>
      <c r="AD15" s="105">
        <v>6</v>
      </c>
      <c r="AE15" s="105">
        <f>AD15+AA15</f>
        <v>11</v>
      </c>
      <c r="AF15" s="62">
        <v>6</v>
      </c>
      <c r="BE15">
        <f t="shared" si="0"/>
        <v>113</v>
      </c>
      <c r="BF15" s="24">
        <v>99</v>
      </c>
      <c r="BG15" s="24">
        <f t="shared" si="1"/>
        <v>14</v>
      </c>
      <c r="BH15" s="1">
        <v>7</v>
      </c>
      <c r="BM15">
        <f t="shared" si="2"/>
        <v>0</v>
      </c>
      <c r="BN15">
        <f t="shared" si="3"/>
        <v>0</v>
      </c>
      <c r="BO15">
        <f t="shared" si="4"/>
        <v>0</v>
      </c>
      <c r="BP15">
        <f t="shared" si="5"/>
        <v>0</v>
      </c>
      <c r="BQ15">
        <f t="shared" si="6"/>
        <v>0</v>
      </c>
      <c r="BR15">
        <f t="shared" si="7"/>
        <v>0</v>
      </c>
      <c r="BS15">
        <f t="shared" si="8"/>
        <v>68</v>
      </c>
      <c r="BT15">
        <f t="shared" si="9"/>
        <v>0</v>
      </c>
      <c r="BU15">
        <f t="shared" si="10"/>
        <v>46.09</v>
      </c>
      <c r="BV15">
        <f t="shared" si="11"/>
        <v>0</v>
      </c>
      <c r="BW15">
        <f t="shared" si="12"/>
        <v>0</v>
      </c>
      <c r="BX15">
        <f t="shared" si="13"/>
        <v>72.5</v>
      </c>
      <c r="BY15">
        <f t="shared" si="14"/>
        <v>10</v>
      </c>
      <c r="BZ15">
        <f t="shared" si="15"/>
        <v>66.88</v>
      </c>
      <c r="CA15">
        <f t="shared" si="16"/>
        <v>10</v>
      </c>
      <c r="CB15">
        <f t="shared" si="17"/>
        <v>0</v>
      </c>
      <c r="CC15">
        <f t="shared" si="18"/>
        <v>0</v>
      </c>
      <c r="CD15">
        <f t="shared" si="19"/>
        <v>0</v>
      </c>
      <c r="CE15">
        <f t="shared" si="20"/>
        <v>0</v>
      </c>
      <c r="CF15">
        <f t="shared" si="21"/>
        <v>0</v>
      </c>
      <c r="CG15">
        <f t="shared" si="22"/>
        <v>0</v>
      </c>
      <c r="CH15">
        <f t="shared" si="23"/>
        <v>0</v>
      </c>
      <c r="CI15">
        <f t="shared" si="24"/>
        <v>0</v>
      </c>
      <c r="CJ15">
        <f t="shared" si="25"/>
        <v>0</v>
      </c>
      <c r="CK15">
        <f t="shared" si="26"/>
        <v>0</v>
      </c>
      <c r="CL15">
        <f t="shared" si="27"/>
        <v>0</v>
      </c>
      <c r="CM15">
        <f t="shared" si="28"/>
        <v>0</v>
      </c>
      <c r="CN15">
        <f t="shared" si="29"/>
        <v>0</v>
      </c>
    </row>
    <row r="16" spans="1:94" x14ac:dyDescent="0.25">
      <c r="A16" s="1">
        <v>8</v>
      </c>
      <c r="B16" s="1" t="s">
        <v>166</v>
      </c>
      <c r="C16" s="1" t="s">
        <v>217</v>
      </c>
      <c r="D16" s="1" t="s">
        <v>167</v>
      </c>
      <c r="E16" s="1" t="s">
        <v>212</v>
      </c>
      <c r="F16" s="1" t="s">
        <v>155</v>
      </c>
      <c r="G16" s="62">
        <v>4</v>
      </c>
      <c r="H16" s="67">
        <v>75</v>
      </c>
      <c r="I16" s="67">
        <v>7.5</v>
      </c>
      <c r="M16" s="62">
        <v>5</v>
      </c>
      <c r="N16" s="62">
        <v>5</v>
      </c>
      <c r="R16" s="101"/>
      <c r="T16" s="82"/>
      <c r="U16" s="101"/>
      <c r="V16" s="101"/>
      <c r="W16" s="63">
        <v>99</v>
      </c>
      <c r="X16" s="62">
        <v>8</v>
      </c>
      <c r="Y16" s="68">
        <v>72</v>
      </c>
      <c r="Z16" s="68">
        <v>7</v>
      </c>
      <c r="AA16" s="105">
        <v>9</v>
      </c>
      <c r="AC16" s="81"/>
      <c r="AD16" s="105"/>
      <c r="AE16" s="105">
        <f>AD16+AA16</f>
        <v>9</v>
      </c>
      <c r="AF16" s="62">
        <v>9</v>
      </c>
      <c r="BE16">
        <f t="shared" si="0"/>
        <v>113</v>
      </c>
      <c r="BF16" s="24">
        <v>99</v>
      </c>
      <c r="BG16" s="24">
        <f t="shared" si="1"/>
        <v>14</v>
      </c>
      <c r="BH16" s="1">
        <v>8</v>
      </c>
      <c r="BM16">
        <f t="shared" si="2"/>
        <v>4</v>
      </c>
      <c r="BN16">
        <f t="shared" si="3"/>
        <v>75</v>
      </c>
      <c r="BO16">
        <f t="shared" si="4"/>
        <v>0</v>
      </c>
      <c r="BP16">
        <f t="shared" si="5"/>
        <v>0</v>
      </c>
      <c r="BQ16">
        <f t="shared" si="6"/>
        <v>4</v>
      </c>
      <c r="BR16">
        <f t="shared" si="7"/>
        <v>0</v>
      </c>
      <c r="BS16">
        <f t="shared" si="8"/>
        <v>0</v>
      </c>
      <c r="BT16">
        <f t="shared" si="9"/>
        <v>0</v>
      </c>
      <c r="BU16">
        <f t="shared" si="10"/>
        <v>0</v>
      </c>
      <c r="BV16">
        <f t="shared" si="11"/>
        <v>0</v>
      </c>
      <c r="BW16">
        <f t="shared" si="12"/>
        <v>8</v>
      </c>
      <c r="BX16">
        <f t="shared" si="13"/>
        <v>72</v>
      </c>
      <c r="BY16">
        <f t="shared" si="14"/>
        <v>0</v>
      </c>
      <c r="BZ16">
        <f t="shared" si="15"/>
        <v>0</v>
      </c>
      <c r="CA16">
        <f t="shared" si="16"/>
        <v>8</v>
      </c>
      <c r="CB16">
        <f t="shared" si="17"/>
        <v>0</v>
      </c>
      <c r="CC16">
        <f t="shared" si="18"/>
        <v>0</v>
      </c>
      <c r="CD16">
        <f t="shared" si="19"/>
        <v>0</v>
      </c>
      <c r="CE16">
        <f t="shared" si="20"/>
        <v>0</v>
      </c>
      <c r="CF16">
        <f t="shared" si="21"/>
        <v>0</v>
      </c>
      <c r="CG16">
        <f t="shared" si="22"/>
        <v>0</v>
      </c>
      <c r="CH16">
        <f t="shared" si="23"/>
        <v>0</v>
      </c>
      <c r="CI16">
        <f t="shared" si="24"/>
        <v>0</v>
      </c>
      <c r="CJ16">
        <f t="shared" si="25"/>
        <v>0</v>
      </c>
      <c r="CK16">
        <f t="shared" si="26"/>
        <v>0</v>
      </c>
      <c r="CL16">
        <f t="shared" si="27"/>
        <v>0</v>
      </c>
      <c r="CM16">
        <f t="shared" si="28"/>
        <v>0</v>
      </c>
      <c r="CN16">
        <f t="shared" si="29"/>
        <v>0</v>
      </c>
      <c r="CO16">
        <f>IF(BA16="",0,BA16)</f>
        <v>0</v>
      </c>
      <c r="CP16">
        <f>CL16+CN16</f>
        <v>0</v>
      </c>
    </row>
    <row r="17" spans="1:94" x14ac:dyDescent="0.25">
      <c r="A17" s="1">
        <v>9</v>
      </c>
      <c r="B17" s="1" t="s">
        <v>176</v>
      </c>
      <c r="C17" s="1" t="s">
        <v>221</v>
      </c>
      <c r="D17" s="1" t="s">
        <v>177</v>
      </c>
      <c r="E17" s="1" t="s">
        <v>212</v>
      </c>
      <c r="F17" s="1" t="s">
        <v>149</v>
      </c>
      <c r="G17" s="62">
        <v>20</v>
      </c>
      <c r="H17" s="67">
        <v>70</v>
      </c>
      <c r="I17" s="67">
        <v>7</v>
      </c>
      <c r="M17" s="62">
        <v>9</v>
      </c>
      <c r="N17" s="62">
        <v>9</v>
      </c>
      <c r="O17" s="63">
        <v>0</v>
      </c>
      <c r="P17" s="70">
        <v>70.5</v>
      </c>
      <c r="Q17" s="70">
        <v>7</v>
      </c>
      <c r="R17" s="101">
        <v>4</v>
      </c>
      <c r="S17" s="63">
        <v>0</v>
      </c>
      <c r="T17" s="82">
        <v>40.049999999999997</v>
      </c>
      <c r="U17" s="101">
        <v>4</v>
      </c>
      <c r="V17" s="101">
        <f>R17+U17</f>
        <v>8</v>
      </c>
      <c r="W17" s="63">
        <v>5</v>
      </c>
      <c r="AA17" s="105"/>
      <c r="AC17" s="81"/>
      <c r="AD17" s="105"/>
      <c r="AE17" s="105">
        <v>99</v>
      </c>
      <c r="AF17" s="62">
        <v>99</v>
      </c>
      <c r="BE17">
        <f t="shared" si="0"/>
        <v>113</v>
      </c>
      <c r="BF17" s="24">
        <v>99</v>
      </c>
      <c r="BG17" s="24">
        <f t="shared" si="1"/>
        <v>14</v>
      </c>
      <c r="BI17" s="1">
        <v>1</v>
      </c>
      <c r="BM17">
        <f t="shared" si="2"/>
        <v>20</v>
      </c>
      <c r="BN17">
        <f t="shared" si="3"/>
        <v>70</v>
      </c>
      <c r="BO17">
        <f t="shared" si="4"/>
        <v>0</v>
      </c>
      <c r="BP17">
        <f t="shared" si="5"/>
        <v>0</v>
      </c>
      <c r="BQ17">
        <f t="shared" si="6"/>
        <v>20</v>
      </c>
      <c r="BR17">
        <f t="shared" si="7"/>
        <v>0</v>
      </c>
      <c r="BS17">
        <f t="shared" si="8"/>
        <v>70.5</v>
      </c>
      <c r="BT17">
        <f t="shared" si="9"/>
        <v>0</v>
      </c>
      <c r="BU17">
        <f t="shared" si="10"/>
        <v>40.049999999999997</v>
      </c>
      <c r="BV17">
        <f t="shared" si="11"/>
        <v>0</v>
      </c>
      <c r="BW17">
        <f t="shared" si="12"/>
        <v>0</v>
      </c>
      <c r="BX17">
        <f t="shared" si="13"/>
        <v>0</v>
      </c>
      <c r="BY17">
        <f t="shared" si="14"/>
        <v>0</v>
      </c>
      <c r="BZ17">
        <f t="shared" si="15"/>
        <v>0</v>
      </c>
      <c r="CA17">
        <f t="shared" si="16"/>
        <v>0</v>
      </c>
      <c r="CB17">
        <f t="shared" si="17"/>
        <v>0</v>
      </c>
      <c r="CC17">
        <f t="shared" si="18"/>
        <v>0</v>
      </c>
      <c r="CD17">
        <f t="shared" si="19"/>
        <v>0</v>
      </c>
      <c r="CE17">
        <f t="shared" si="20"/>
        <v>0</v>
      </c>
      <c r="CF17">
        <f t="shared" si="21"/>
        <v>0</v>
      </c>
      <c r="CG17">
        <f t="shared" si="22"/>
        <v>0</v>
      </c>
      <c r="CH17">
        <f t="shared" si="23"/>
        <v>0</v>
      </c>
      <c r="CI17">
        <f t="shared" si="24"/>
        <v>0</v>
      </c>
      <c r="CJ17">
        <f t="shared" si="25"/>
        <v>0</v>
      </c>
      <c r="CK17">
        <f t="shared" si="26"/>
        <v>0</v>
      </c>
      <c r="CL17">
        <f t="shared" si="27"/>
        <v>0</v>
      </c>
      <c r="CM17">
        <f t="shared" si="28"/>
        <v>0</v>
      </c>
      <c r="CN17">
        <f t="shared" si="29"/>
        <v>0</v>
      </c>
      <c r="CO17">
        <f>IF(BA17="",0,BA17)</f>
        <v>0</v>
      </c>
      <c r="CP17">
        <f>CL17+CN17</f>
        <v>0</v>
      </c>
    </row>
    <row r="18" spans="1:94" x14ac:dyDescent="0.25">
      <c r="A18" s="1">
        <v>10</v>
      </c>
      <c r="B18" s="103" t="s">
        <v>268</v>
      </c>
      <c r="C18" s="103" t="s">
        <v>256</v>
      </c>
      <c r="D18" s="103" t="s">
        <v>257</v>
      </c>
      <c r="E18" s="1" t="s">
        <v>212</v>
      </c>
      <c r="F18" s="1" t="s">
        <v>173</v>
      </c>
      <c r="N18" s="62">
        <v>99</v>
      </c>
      <c r="O18" s="63">
        <v>0</v>
      </c>
      <c r="P18" s="70">
        <v>72.5</v>
      </c>
      <c r="Q18" s="70">
        <v>7</v>
      </c>
      <c r="R18" s="101">
        <v>2</v>
      </c>
      <c r="S18" s="63">
        <v>0</v>
      </c>
      <c r="T18" s="82">
        <v>46.02</v>
      </c>
      <c r="U18" s="101">
        <v>2</v>
      </c>
      <c r="V18" s="101">
        <f>R18+U18</f>
        <v>4</v>
      </c>
      <c r="W18" s="63">
        <v>4</v>
      </c>
      <c r="X18" s="62">
        <v>8</v>
      </c>
      <c r="Y18" s="68">
        <v>65.5</v>
      </c>
      <c r="Z18" s="68">
        <v>6.5</v>
      </c>
      <c r="AA18" s="105"/>
      <c r="AC18" s="81"/>
      <c r="AD18" s="105"/>
      <c r="AE18" s="105">
        <v>11</v>
      </c>
      <c r="AF18" s="62">
        <v>11</v>
      </c>
      <c r="BE18">
        <f t="shared" si="0"/>
        <v>114</v>
      </c>
      <c r="BF18" s="24">
        <v>99</v>
      </c>
      <c r="BG18" s="24">
        <f t="shared" si="1"/>
        <v>15</v>
      </c>
      <c r="BI18" s="1">
        <v>2</v>
      </c>
      <c r="BM18">
        <f t="shared" si="2"/>
        <v>0</v>
      </c>
      <c r="BN18">
        <f t="shared" si="3"/>
        <v>0</v>
      </c>
      <c r="BO18">
        <f t="shared" si="4"/>
        <v>0</v>
      </c>
      <c r="BP18">
        <f t="shared" si="5"/>
        <v>0</v>
      </c>
      <c r="BQ18">
        <f t="shared" si="6"/>
        <v>0</v>
      </c>
      <c r="BR18">
        <f t="shared" si="7"/>
        <v>0</v>
      </c>
      <c r="BS18">
        <f t="shared" si="8"/>
        <v>72.5</v>
      </c>
      <c r="BT18">
        <f t="shared" si="9"/>
        <v>0</v>
      </c>
      <c r="BU18">
        <f t="shared" si="10"/>
        <v>46.02</v>
      </c>
      <c r="BV18">
        <f t="shared" si="11"/>
        <v>0</v>
      </c>
      <c r="BW18">
        <f t="shared" si="12"/>
        <v>8</v>
      </c>
      <c r="BX18">
        <f t="shared" si="13"/>
        <v>65.5</v>
      </c>
      <c r="BY18">
        <f t="shared" si="14"/>
        <v>0</v>
      </c>
      <c r="BZ18">
        <f t="shared" si="15"/>
        <v>0</v>
      </c>
      <c r="CA18">
        <f t="shared" si="16"/>
        <v>8</v>
      </c>
      <c r="CB18">
        <f t="shared" si="17"/>
        <v>0</v>
      </c>
      <c r="CC18">
        <f t="shared" si="18"/>
        <v>0</v>
      </c>
      <c r="CD18">
        <f t="shared" si="19"/>
        <v>0</v>
      </c>
      <c r="CE18">
        <f t="shared" si="20"/>
        <v>0</v>
      </c>
      <c r="CF18">
        <f t="shared" si="21"/>
        <v>0</v>
      </c>
      <c r="CG18">
        <f t="shared" si="22"/>
        <v>0</v>
      </c>
      <c r="CH18">
        <f t="shared" si="23"/>
        <v>0</v>
      </c>
      <c r="CI18">
        <f t="shared" si="24"/>
        <v>0</v>
      </c>
      <c r="CJ18">
        <f t="shared" si="25"/>
        <v>0</v>
      </c>
      <c r="CK18">
        <f t="shared" si="26"/>
        <v>0</v>
      </c>
      <c r="CL18">
        <f t="shared" si="27"/>
        <v>0</v>
      </c>
      <c r="CM18">
        <f t="shared" si="28"/>
        <v>0</v>
      </c>
      <c r="CN18">
        <f t="shared" si="29"/>
        <v>0</v>
      </c>
    </row>
    <row r="19" spans="1:94" x14ac:dyDescent="0.25">
      <c r="A19" s="1">
        <v>11</v>
      </c>
      <c r="B19" s="1" t="s">
        <v>174</v>
      </c>
      <c r="C19" s="1" t="s">
        <v>220</v>
      </c>
      <c r="D19" s="1" t="s">
        <v>175</v>
      </c>
      <c r="E19" s="1" t="s">
        <v>216</v>
      </c>
      <c r="F19" s="1" t="s">
        <v>173</v>
      </c>
      <c r="G19" s="62">
        <v>4</v>
      </c>
      <c r="H19" s="67">
        <v>67</v>
      </c>
      <c r="I19" s="67">
        <v>6.5</v>
      </c>
      <c r="M19" s="62">
        <v>8</v>
      </c>
      <c r="N19" s="62">
        <v>8</v>
      </c>
      <c r="O19" s="63">
        <v>0</v>
      </c>
      <c r="P19" s="70">
        <v>70</v>
      </c>
      <c r="Q19" s="70">
        <v>7</v>
      </c>
      <c r="R19" s="101">
        <v>5</v>
      </c>
      <c r="S19" s="63">
        <v>0</v>
      </c>
      <c r="T19" s="82">
        <v>48.6</v>
      </c>
      <c r="U19" s="101">
        <v>5</v>
      </c>
      <c r="V19" s="101">
        <f>R19+U19</f>
        <v>10</v>
      </c>
      <c r="W19" s="63">
        <v>7</v>
      </c>
      <c r="X19" s="62">
        <v>8</v>
      </c>
      <c r="Y19" s="68">
        <v>60</v>
      </c>
      <c r="Z19" s="68">
        <v>6</v>
      </c>
      <c r="AA19" s="105"/>
      <c r="AC19" s="81"/>
      <c r="AD19" s="105"/>
      <c r="AE19" s="105">
        <v>13</v>
      </c>
      <c r="AF19" s="62">
        <v>13</v>
      </c>
      <c r="BE19">
        <f t="shared" si="0"/>
        <v>28</v>
      </c>
      <c r="BF19" s="24">
        <v>13</v>
      </c>
      <c r="BG19" s="24">
        <f t="shared" si="1"/>
        <v>15</v>
      </c>
      <c r="BM19">
        <f t="shared" si="2"/>
        <v>4</v>
      </c>
      <c r="BN19">
        <f t="shared" si="3"/>
        <v>67</v>
      </c>
      <c r="BO19">
        <f t="shared" si="4"/>
        <v>0</v>
      </c>
      <c r="BP19">
        <f t="shared" si="5"/>
        <v>0</v>
      </c>
      <c r="BQ19">
        <f t="shared" si="6"/>
        <v>4</v>
      </c>
      <c r="BR19">
        <f t="shared" si="7"/>
        <v>0</v>
      </c>
      <c r="BS19">
        <f t="shared" si="8"/>
        <v>70</v>
      </c>
      <c r="BT19">
        <f t="shared" si="9"/>
        <v>0</v>
      </c>
      <c r="BU19">
        <f t="shared" si="10"/>
        <v>48.6</v>
      </c>
      <c r="BV19">
        <f t="shared" si="11"/>
        <v>0</v>
      </c>
      <c r="BW19">
        <f t="shared" si="12"/>
        <v>8</v>
      </c>
      <c r="BX19">
        <f t="shared" si="13"/>
        <v>60</v>
      </c>
      <c r="BY19">
        <f t="shared" si="14"/>
        <v>0</v>
      </c>
      <c r="BZ19">
        <f t="shared" si="15"/>
        <v>0</v>
      </c>
      <c r="CA19">
        <f t="shared" si="16"/>
        <v>8</v>
      </c>
      <c r="CB19">
        <f t="shared" si="17"/>
        <v>0</v>
      </c>
      <c r="CC19">
        <f t="shared" si="18"/>
        <v>0</v>
      </c>
      <c r="CD19">
        <f t="shared" si="19"/>
        <v>0</v>
      </c>
      <c r="CE19">
        <f t="shared" si="20"/>
        <v>0</v>
      </c>
      <c r="CF19">
        <f t="shared" si="21"/>
        <v>0</v>
      </c>
      <c r="CG19">
        <f t="shared" si="22"/>
        <v>0</v>
      </c>
      <c r="CH19">
        <f t="shared" si="23"/>
        <v>0</v>
      </c>
      <c r="CI19">
        <f t="shared" si="24"/>
        <v>0</v>
      </c>
      <c r="CJ19">
        <f t="shared" si="25"/>
        <v>0</v>
      </c>
      <c r="CK19">
        <f t="shared" si="26"/>
        <v>0</v>
      </c>
      <c r="CL19">
        <f t="shared" si="27"/>
        <v>0</v>
      </c>
      <c r="CM19">
        <f t="shared" si="28"/>
        <v>0</v>
      </c>
      <c r="CN19">
        <f t="shared" si="29"/>
        <v>0</v>
      </c>
      <c r="CO19">
        <f>IF(BA19="",0,BA19)</f>
        <v>0</v>
      </c>
      <c r="CP19">
        <f>CL19+CN19</f>
        <v>0</v>
      </c>
    </row>
    <row r="20" spans="1:94" x14ac:dyDescent="0.25">
      <c r="A20" s="1">
        <v>12</v>
      </c>
      <c r="B20" s="1" t="s">
        <v>181</v>
      </c>
      <c r="C20" s="1" t="s">
        <v>223</v>
      </c>
      <c r="D20" s="1" t="s">
        <v>182</v>
      </c>
      <c r="E20" s="1" t="s">
        <v>216</v>
      </c>
      <c r="F20" s="1" t="s">
        <v>152</v>
      </c>
      <c r="G20" s="62" t="s">
        <v>183</v>
      </c>
      <c r="N20" s="62">
        <v>90</v>
      </c>
      <c r="O20" s="63">
        <v>0</v>
      </c>
      <c r="P20" s="70">
        <v>67.5</v>
      </c>
      <c r="Q20" s="70">
        <v>6.5</v>
      </c>
      <c r="R20" s="101">
        <v>9</v>
      </c>
      <c r="S20" s="63">
        <v>0</v>
      </c>
      <c r="T20" s="82">
        <v>48.02</v>
      </c>
      <c r="U20" s="101">
        <v>9</v>
      </c>
      <c r="V20" s="101">
        <f>R20+U20</f>
        <v>18</v>
      </c>
      <c r="W20" s="63">
        <v>9</v>
      </c>
      <c r="X20" s="62">
        <v>0</v>
      </c>
      <c r="Y20" s="68">
        <v>65.5</v>
      </c>
      <c r="Z20" s="68">
        <v>6.5</v>
      </c>
      <c r="AA20" s="105">
        <v>7</v>
      </c>
      <c r="AC20" s="81"/>
      <c r="AD20" s="105"/>
      <c r="AE20" s="105">
        <f>AD20+AA20</f>
        <v>7</v>
      </c>
      <c r="AF20" s="62">
        <v>7</v>
      </c>
      <c r="BE20">
        <f t="shared" si="0"/>
        <v>106</v>
      </c>
      <c r="BF20" s="24">
        <v>90</v>
      </c>
      <c r="BG20" s="24">
        <f t="shared" si="1"/>
        <v>16</v>
      </c>
      <c r="BM20">
        <f t="shared" si="2"/>
        <v>199</v>
      </c>
      <c r="BN20">
        <f t="shared" si="3"/>
        <v>0</v>
      </c>
      <c r="BO20">
        <f t="shared" si="4"/>
        <v>0</v>
      </c>
      <c r="BP20">
        <f t="shared" si="5"/>
        <v>0</v>
      </c>
      <c r="BQ20">
        <f t="shared" si="6"/>
        <v>199</v>
      </c>
      <c r="BR20">
        <f t="shared" si="7"/>
        <v>0</v>
      </c>
      <c r="BS20">
        <f t="shared" si="8"/>
        <v>67.5</v>
      </c>
      <c r="BT20">
        <f t="shared" si="9"/>
        <v>0</v>
      </c>
      <c r="BU20">
        <f t="shared" si="10"/>
        <v>48.02</v>
      </c>
      <c r="BV20">
        <f t="shared" si="11"/>
        <v>0</v>
      </c>
      <c r="BW20">
        <f t="shared" si="12"/>
        <v>0</v>
      </c>
      <c r="BX20">
        <f t="shared" si="13"/>
        <v>65.5</v>
      </c>
      <c r="BY20">
        <f t="shared" si="14"/>
        <v>0</v>
      </c>
      <c r="BZ20">
        <f t="shared" si="15"/>
        <v>0</v>
      </c>
      <c r="CA20">
        <f t="shared" si="16"/>
        <v>0</v>
      </c>
      <c r="CB20">
        <f t="shared" si="17"/>
        <v>0</v>
      </c>
      <c r="CC20">
        <f t="shared" si="18"/>
        <v>0</v>
      </c>
      <c r="CD20">
        <f t="shared" si="19"/>
        <v>0</v>
      </c>
      <c r="CE20">
        <f t="shared" si="20"/>
        <v>0</v>
      </c>
      <c r="CF20">
        <f t="shared" si="21"/>
        <v>0</v>
      </c>
      <c r="CG20">
        <f t="shared" si="22"/>
        <v>0</v>
      </c>
      <c r="CH20">
        <f t="shared" si="23"/>
        <v>0</v>
      </c>
      <c r="CI20">
        <f t="shared" si="24"/>
        <v>0</v>
      </c>
      <c r="CJ20">
        <f t="shared" si="25"/>
        <v>0</v>
      </c>
      <c r="CK20">
        <f t="shared" si="26"/>
        <v>0</v>
      </c>
      <c r="CL20">
        <f t="shared" si="27"/>
        <v>0</v>
      </c>
      <c r="CM20">
        <f t="shared" si="28"/>
        <v>0</v>
      </c>
      <c r="CN20">
        <f t="shared" si="29"/>
        <v>0</v>
      </c>
      <c r="CO20">
        <f>IF(BA20="",0,BA20)</f>
        <v>0</v>
      </c>
      <c r="CP20">
        <f>CL20+CN20</f>
        <v>0</v>
      </c>
    </row>
    <row r="21" spans="1:94" x14ac:dyDescent="0.25">
      <c r="A21" s="1">
        <v>13</v>
      </c>
      <c r="B21" s="1" t="s">
        <v>171</v>
      </c>
      <c r="C21" s="1" t="s">
        <v>219</v>
      </c>
      <c r="D21" s="1" t="s">
        <v>172</v>
      </c>
      <c r="E21" s="1" t="s">
        <v>216</v>
      </c>
      <c r="F21" s="1" t="s">
        <v>173</v>
      </c>
      <c r="G21" s="62">
        <v>4</v>
      </c>
      <c r="H21" s="67">
        <v>69.5</v>
      </c>
      <c r="I21" s="67">
        <v>6.5</v>
      </c>
      <c r="M21" s="62">
        <v>7</v>
      </c>
      <c r="N21" s="62">
        <v>7</v>
      </c>
      <c r="O21" s="63">
        <v>8</v>
      </c>
      <c r="P21" s="70">
        <v>71</v>
      </c>
      <c r="Q21" s="70">
        <v>7</v>
      </c>
      <c r="R21" s="104"/>
      <c r="T21" s="82"/>
      <c r="U21" s="101">
        <v>12</v>
      </c>
      <c r="V21" s="101">
        <v>12</v>
      </c>
      <c r="W21" s="63">
        <v>14</v>
      </c>
      <c r="X21" s="62">
        <v>8</v>
      </c>
      <c r="Y21" s="68">
        <v>67.5</v>
      </c>
      <c r="Z21" s="68">
        <v>6.5</v>
      </c>
      <c r="AA21" s="105">
        <v>10</v>
      </c>
      <c r="AC21" s="81"/>
      <c r="AD21" s="105"/>
      <c r="AE21" s="105">
        <f>AD21+AA21</f>
        <v>10</v>
      </c>
      <c r="AF21" s="62">
        <v>10</v>
      </c>
      <c r="BE21">
        <f t="shared" si="0"/>
        <v>31</v>
      </c>
      <c r="BF21" s="24">
        <v>14</v>
      </c>
      <c r="BG21" s="24">
        <f t="shared" si="1"/>
        <v>17</v>
      </c>
      <c r="BM21">
        <f t="shared" si="2"/>
        <v>4</v>
      </c>
      <c r="BN21">
        <f t="shared" si="3"/>
        <v>69.5</v>
      </c>
      <c r="BO21">
        <f t="shared" si="4"/>
        <v>0</v>
      </c>
      <c r="BP21">
        <f t="shared" si="5"/>
        <v>0</v>
      </c>
      <c r="BQ21">
        <f t="shared" si="6"/>
        <v>4</v>
      </c>
      <c r="BR21">
        <f t="shared" si="7"/>
        <v>8</v>
      </c>
      <c r="BS21">
        <f t="shared" si="8"/>
        <v>71</v>
      </c>
      <c r="BT21">
        <f t="shared" si="9"/>
        <v>0</v>
      </c>
      <c r="BU21">
        <f t="shared" si="10"/>
        <v>0</v>
      </c>
      <c r="BV21">
        <f t="shared" si="11"/>
        <v>8</v>
      </c>
      <c r="BW21">
        <f t="shared" si="12"/>
        <v>8</v>
      </c>
      <c r="BX21">
        <f t="shared" si="13"/>
        <v>67.5</v>
      </c>
      <c r="BY21">
        <f t="shared" si="14"/>
        <v>0</v>
      </c>
      <c r="BZ21">
        <f t="shared" si="15"/>
        <v>0</v>
      </c>
      <c r="CA21">
        <f t="shared" si="16"/>
        <v>8</v>
      </c>
      <c r="CB21">
        <f t="shared" si="17"/>
        <v>0</v>
      </c>
      <c r="CC21">
        <f t="shared" si="18"/>
        <v>0</v>
      </c>
      <c r="CD21">
        <f t="shared" si="19"/>
        <v>0</v>
      </c>
      <c r="CE21">
        <f t="shared" si="20"/>
        <v>0</v>
      </c>
      <c r="CF21">
        <f t="shared" si="21"/>
        <v>0</v>
      </c>
      <c r="CG21">
        <f t="shared" si="22"/>
        <v>0</v>
      </c>
      <c r="CH21">
        <f t="shared" si="23"/>
        <v>0</v>
      </c>
      <c r="CI21">
        <f t="shared" si="24"/>
        <v>0</v>
      </c>
      <c r="CJ21">
        <f t="shared" si="25"/>
        <v>0</v>
      </c>
      <c r="CK21">
        <f t="shared" si="26"/>
        <v>0</v>
      </c>
      <c r="CL21">
        <f t="shared" si="27"/>
        <v>0</v>
      </c>
      <c r="CM21">
        <f t="shared" si="28"/>
        <v>0</v>
      </c>
      <c r="CN21">
        <f t="shared" si="29"/>
        <v>0</v>
      </c>
      <c r="CO21">
        <f>IF(BA21="",0,BA21)</f>
        <v>0</v>
      </c>
      <c r="CP21">
        <f>CL21+CN21</f>
        <v>0</v>
      </c>
    </row>
    <row r="22" spans="1:94" x14ac:dyDescent="0.25">
      <c r="A22" s="1">
        <v>14</v>
      </c>
      <c r="B22" s="103" t="s">
        <v>270</v>
      </c>
      <c r="C22" s="103" t="s">
        <v>254</v>
      </c>
      <c r="D22" s="103" t="s">
        <v>255</v>
      </c>
      <c r="E22" s="1" t="s">
        <v>212</v>
      </c>
      <c r="F22" s="1" t="s">
        <v>165</v>
      </c>
      <c r="N22" s="62">
        <v>99</v>
      </c>
      <c r="O22" s="63">
        <v>4</v>
      </c>
      <c r="P22" s="70">
        <v>70.5</v>
      </c>
      <c r="Q22" s="70">
        <v>7</v>
      </c>
      <c r="R22" s="101"/>
      <c r="T22" s="82"/>
      <c r="U22" s="101">
        <v>13</v>
      </c>
      <c r="V22" s="101">
        <v>13</v>
      </c>
      <c r="W22" s="63">
        <v>12</v>
      </c>
      <c r="X22" s="62">
        <v>8</v>
      </c>
      <c r="Y22" s="68">
        <v>62</v>
      </c>
      <c r="Z22" s="68">
        <v>6</v>
      </c>
      <c r="AA22" s="105"/>
      <c r="AC22" s="81"/>
      <c r="AD22" s="105"/>
      <c r="AE22" s="105">
        <v>12</v>
      </c>
      <c r="AF22" s="62">
        <v>12</v>
      </c>
      <c r="BE22">
        <f t="shared" si="0"/>
        <v>123</v>
      </c>
      <c r="BF22" s="24">
        <v>99</v>
      </c>
      <c r="BG22" s="24">
        <f t="shared" si="1"/>
        <v>24</v>
      </c>
      <c r="BM22">
        <f t="shared" si="2"/>
        <v>0</v>
      </c>
      <c r="BN22">
        <f t="shared" si="3"/>
        <v>0</v>
      </c>
      <c r="BO22">
        <f t="shared" si="4"/>
        <v>0</v>
      </c>
      <c r="BP22">
        <f t="shared" si="5"/>
        <v>0</v>
      </c>
      <c r="BQ22">
        <f t="shared" si="6"/>
        <v>0</v>
      </c>
      <c r="BR22">
        <f t="shared" si="7"/>
        <v>4</v>
      </c>
      <c r="BS22">
        <f t="shared" si="8"/>
        <v>70.5</v>
      </c>
      <c r="BT22">
        <f t="shared" si="9"/>
        <v>0</v>
      </c>
      <c r="BU22">
        <f t="shared" si="10"/>
        <v>0</v>
      </c>
      <c r="BV22">
        <f t="shared" si="11"/>
        <v>4</v>
      </c>
      <c r="BW22">
        <f t="shared" si="12"/>
        <v>8</v>
      </c>
      <c r="BX22">
        <f t="shared" si="13"/>
        <v>62</v>
      </c>
      <c r="BY22">
        <f t="shared" si="14"/>
        <v>0</v>
      </c>
      <c r="BZ22">
        <f t="shared" si="15"/>
        <v>0</v>
      </c>
      <c r="CA22">
        <f t="shared" si="16"/>
        <v>8</v>
      </c>
      <c r="CB22">
        <f t="shared" si="17"/>
        <v>0</v>
      </c>
      <c r="CC22">
        <f t="shared" si="18"/>
        <v>0</v>
      </c>
      <c r="CD22">
        <f t="shared" si="19"/>
        <v>0</v>
      </c>
      <c r="CE22">
        <f t="shared" si="20"/>
        <v>0</v>
      </c>
      <c r="CF22">
        <f t="shared" si="21"/>
        <v>0</v>
      </c>
      <c r="CG22">
        <f t="shared" si="22"/>
        <v>0</v>
      </c>
      <c r="CH22">
        <f t="shared" si="23"/>
        <v>0</v>
      </c>
      <c r="CI22">
        <f t="shared" si="24"/>
        <v>0</v>
      </c>
      <c r="CJ22">
        <f t="shared" si="25"/>
        <v>0</v>
      </c>
      <c r="CK22">
        <f t="shared" si="26"/>
        <v>0</v>
      </c>
      <c r="CL22">
        <f t="shared" si="27"/>
        <v>0</v>
      </c>
      <c r="CM22">
        <f t="shared" si="28"/>
        <v>0</v>
      </c>
      <c r="CN22">
        <f t="shared" si="29"/>
        <v>0</v>
      </c>
    </row>
    <row r="23" spans="1:94" x14ac:dyDescent="0.25">
      <c r="A23" s="1">
        <v>15</v>
      </c>
      <c r="B23" s="103" t="s">
        <v>277</v>
      </c>
      <c r="C23" s="103" t="s">
        <v>275</v>
      </c>
      <c r="D23" s="103" t="s">
        <v>276</v>
      </c>
      <c r="E23" s="1" t="s">
        <v>212</v>
      </c>
      <c r="F23" s="1" t="s">
        <v>165</v>
      </c>
      <c r="N23" s="62">
        <v>99</v>
      </c>
      <c r="W23" s="63">
        <v>99</v>
      </c>
      <c r="X23" s="62">
        <v>0</v>
      </c>
      <c r="Y23" s="68">
        <v>78</v>
      </c>
      <c r="Z23" s="68">
        <v>8</v>
      </c>
      <c r="AA23" s="105">
        <v>1</v>
      </c>
      <c r="AB23" s="62">
        <v>4</v>
      </c>
      <c r="AC23" s="81">
        <v>52.32</v>
      </c>
      <c r="AD23" s="105">
        <v>5</v>
      </c>
      <c r="AE23" s="105">
        <f>AD23+AA23</f>
        <v>6</v>
      </c>
      <c r="AF23" s="62">
        <v>2</v>
      </c>
      <c r="BE23">
        <f t="shared" si="0"/>
        <v>200</v>
      </c>
      <c r="BF23" s="24">
        <v>99</v>
      </c>
      <c r="BG23" s="24">
        <f t="shared" si="1"/>
        <v>101</v>
      </c>
      <c r="BM23">
        <f t="shared" si="2"/>
        <v>0</v>
      </c>
      <c r="BN23">
        <f t="shared" si="3"/>
        <v>0</v>
      </c>
      <c r="BO23">
        <f t="shared" si="4"/>
        <v>0</v>
      </c>
      <c r="BP23">
        <f t="shared" si="5"/>
        <v>0</v>
      </c>
      <c r="BQ23">
        <f t="shared" si="6"/>
        <v>0</v>
      </c>
      <c r="BR23">
        <f t="shared" si="7"/>
        <v>0</v>
      </c>
      <c r="BS23">
        <f t="shared" si="8"/>
        <v>0</v>
      </c>
      <c r="BT23">
        <f t="shared" si="9"/>
        <v>0</v>
      </c>
      <c r="BU23">
        <f t="shared" si="10"/>
        <v>0</v>
      </c>
      <c r="BV23">
        <f t="shared" si="11"/>
        <v>0</v>
      </c>
      <c r="BW23">
        <f t="shared" si="12"/>
        <v>0</v>
      </c>
      <c r="BX23">
        <f t="shared" si="13"/>
        <v>78</v>
      </c>
      <c r="BY23">
        <f t="shared" si="14"/>
        <v>4</v>
      </c>
      <c r="BZ23">
        <f t="shared" si="15"/>
        <v>52.32</v>
      </c>
      <c r="CA23">
        <f t="shared" si="16"/>
        <v>4</v>
      </c>
      <c r="CB23">
        <f t="shared" si="17"/>
        <v>0</v>
      </c>
      <c r="CC23">
        <f t="shared" si="18"/>
        <v>0</v>
      </c>
      <c r="CD23">
        <f t="shared" si="19"/>
        <v>0</v>
      </c>
      <c r="CE23">
        <f t="shared" si="20"/>
        <v>0</v>
      </c>
      <c r="CF23">
        <f t="shared" si="21"/>
        <v>0</v>
      </c>
      <c r="CG23">
        <f t="shared" si="22"/>
        <v>0</v>
      </c>
      <c r="CH23">
        <f t="shared" si="23"/>
        <v>0</v>
      </c>
      <c r="CI23">
        <f t="shared" si="24"/>
        <v>0</v>
      </c>
      <c r="CJ23">
        <f t="shared" si="25"/>
        <v>0</v>
      </c>
      <c r="CK23">
        <f t="shared" si="26"/>
        <v>0</v>
      </c>
      <c r="CL23">
        <f t="shared" si="27"/>
        <v>0</v>
      </c>
      <c r="CM23">
        <f t="shared" si="28"/>
        <v>0</v>
      </c>
      <c r="CN23">
        <f t="shared" si="29"/>
        <v>0</v>
      </c>
    </row>
    <row r="24" spans="1:94" x14ac:dyDescent="0.25">
      <c r="A24" s="1">
        <v>16</v>
      </c>
      <c r="B24" s="103" t="s">
        <v>269</v>
      </c>
      <c r="C24" s="103" t="s">
        <v>258</v>
      </c>
      <c r="D24" s="103" t="s">
        <v>259</v>
      </c>
      <c r="E24" s="1" t="s">
        <v>212</v>
      </c>
      <c r="F24" s="1" t="s">
        <v>155</v>
      </c>
      <c r="N24" s="62">
        <v>99</v>
      </c>
      <c r="O24" s="63">
        <v>4</v>
      </c>
      <c r="P24" s="70">
        <v>73</v>
      </c>
      <c r="Q24" s="70">
        <v>7.5</v>
      </c>
      <c r="R24" s="101"/>
      <c r="U24" s="101">
        <v>10</v>
      </c>
      <c r="V24" s="101">
        <v>10</v>
      </c>
      <c r="W24" s="63">
        <v>10</v>
      </c>
      <c r="AA24" s="105"/>
      <c r="AC24" s="81"/>
      <c r="AD24" s="105"/>
      <c r="AE24" s="105">
        <v>99</v>
      </c>
      <c r="AF24" s="62">
        <v>99</v>
      </c>
      <c r="BE24">
        <f t="shared" si="0"/>
        <v>208</v>
      </c>
      <c r="BF24" s="24">
        <v>99</v>
      </c>
      <c r="BG24" s="24">
        <f t="shared" si="1"/>
        <v>109</v>
      </c>
      <c r="BM24">
        <f t="shared" si="2"/>
        <v>0</v>
      </c>
      <c r="BN24">
        <f t="shared" si="3"/>
        <v>0</v>
      </c>
      <c r="BO24">
        <f t="shared" si="4"/>
        <v>0</v>
      </c>
      <c r="BP24">
        <f t="shared" si="5"/>
        <v>0</v>
      </c>
      <c r="BQ24">
        <f t="shared" si="6"/>
        <v>0</v>
      </c>
      <c r="BR24">
        <f t="shared" si="7"/>
        <v>4</v>
      </c>
      <c r="BS24">
        <f t="shared" si="8"/>
        <v>73</v>
      </c>
      <c r="BT24">
        <f t="shared" si="9"/>
        <v>0</v>
      </c>
      <c r="BU24">
        <f t="shared" si="10"/>
        <v>0</v>
      </c>
      <c r="BV24">
        <f t="shared" si="11"/>
        <v>4</v>
      </c>
      <c r="BW24">
        <f t="shared" si="12"/>
        <v>0</v>
      </c>
      <c r="BX24">
        <f t="shared" si="13"/>
        <v>0</v>
      </c>
      <c r="BY24">
        <f t="shared" si="14"/>
        <v>0</v>
      </c>
      <c r="BZ24">
        <f t="shared" si="15"/>
        <v>0</v>
      </c>
      <c r="CA24">
        <f t="shared" si="16"/>
        <v>0</v>
      </c>
      <c r="CB24">
        <f t="shared" si="17"/>
        <v>0</v>
      </c>
      <c r="CC24">
        <f t="shared" si="18"/>
        <v>0</v>
      </c>
      <c r="CD24">
        <f t="shared" si="19"/>
        <v>0</v>
      </c>
      <c r="CE24">
        <f t="shared" si="20"/>
        <v>0</v>
      </c>
      <c r="CF24">
        <f t="shared" si="21"/>
        <v>0</v>
      </c>
      <c r="CG24">
        <f t="shared" si="22"/>
        <v>0</v>
      </c>
      <c r="CH24">
        <f t="shared" si="23"/>
        <v>0</v>
      </c>
      <c r="CI24">
        <f t="shared" si="24"/>
        <v>0</v>
      </c>
      <c r="CJ24">
        <f t="shared" si="25"/>
        <v>0</v>
      </c>
      <c r="CK24">
        <f t="shared" si="26"/>
        <v>0</v>
      </c>
      <c r="CL24">
        <f t="shared" si="27"/>
        <v>0</v>
      </c>
      <c r="CM24">
        <f t="shared" si="28"/>
        <v>0</v>
      </c>
      <c r="CN24">
        <f t="shared" si="29"/>
        <v>0</v>
      </c>
    </row>
  </sheetData>
  <sortState xmlns:xlrd2="http://schemas.microsoft.com/office/spreadsheetml/2017/richdata2" ref="A9:XFD25">
    <sortCondition ref="A9"/>
  </sortState>
  <mergeCells count="32">
    <mergeCell ref="O5:W5"/>
    <mergeCell ref="BE5:BH5"/>
    <mergeCell ref="A6:E7"/>
    <mergeCell ref="G6:N6"/>
    <mergeCell ref="O6:W6"/>
    <mergeCell ref="X6:AF6"/>
    <mergeCell ref="AG6:AN6"/>
    <mergeCell ref="AW6:BD6"/>
    <mergeCell ref="BE6:BG6"/>
    <mergeCell ref="G7:N7"/>
    <mergeCell ref="O7:W7"/>
    <mergeCell ref="X7:AF7"/>
    <mergeCell ref="AG7:AN7"/>
    <mergeCell ref="AO7:AV7"/>
    <mergeCell ref="AW7:BD7"/>
    <mergeCell ref="AO6:AV6"/>
    <mergeCell ref="A1:BK1"/>
    <mergeCell ref="A3:B3"/>
    <mergeCell ref="C3:E3"/>
    <mergeCell ref="F3:N3"/>
    <mergeCell ref="O3:W3"/>
    <mergeCell ref="X3:AN5"/>
    <mergeCell ref="BE3:BH3"/>
    <mergeCell ref="BJ3:BK7"/>
    <mergeCell ref="A4:B4"/>
    <mergeCell ref="C4:E4"/>
    <mergeCell ref="F4:N4"/>
    <mergeCell ref="O4:W4"/>
    <mergeCell ref="BE4:BH4"/>
    <mergeCell ref="A5:B5"/>
    <mergeCell ref="C5:E5"/>
    <mergeCell ref="F5:N5"/>
  </mergeCells>
  <dataValidations count="8">
    <dataValidation operator="lessThan" allowBlank="1" showInputMessage="1" showErrorMessage="1" sqref="O1:O2 AG1:AG2 AW1:AW2 AW9:AW65306 AG9:AG65306 O9:O65306" xr:uid="{00000000-0002-0000-0600-000000000000}"/>
    <dataValidation type="decimal" allowBlank="1" showInputMessage="1" showErrorMessage="1" sqref="L1:L2 I1:I2 U1:U2 Q1:R2 AI1:AI2 AD1:AD2 Z1:AA2 AL1:AL2 AT1:AT2 AQ1:AQ2 AY1:AY2 BB1:BB2 BB9:BB65306 AY9:AY65306 AT9:AT65306 AQ9:AQ65306 AL9:AL65306 L9:L65306 AI9:AI65306 AD9:AD65306 I9:I65306 U9:U65306 Z9:AA65306 Q9:R65306" xr:uid="{00000000-0002-0000-0600-000001000000}">
      <formula1>0</formula1>
      <formula2>10</formula2>
    </dataValidation>
    <dataValidation type="decimal" allowBlank="1" showInputMessage="1" showErrorMessage="1" sqref="H1:H2 K1:K2 P1:P2 T1:T2 Y1:Y2 AC1:AC2 AK1:AK2 AH1:AH2 AP1:AP2 AS1:AS2 BA1:BA2 AX1:AX2 AX9:AX65306 BA9:BA65306 AP9:AP65306 AS9:AS65306 AH9:AH65306 K9:K65306 T9:T65306 P9:P65306 Y9:Y65306 AC9:AC65306 H9:H65306 AK9:AK65306" xr:uid="{00000000-0002-0000-0600-000002000000}">
      <formula1>0</formula1>
      <formula2>100</formula2>
    </dataValidation>
    <dataValidation type="list" allowBlank="1" showInputMessage="1" showErrorMessage="1" sqref="BJ1:BJ2 BJ9:BJ65306" xr:uid="{00000000-0002-0000-0600-000003000000}">
      <formula1>"ja,nee"</formula1>
    </dataValidation>
    <dataValidation type="whole" operator="lessThan" allowBlank="1" showInputMessage="1" showErrorMessage="1" sqref="BI6" xr:uid="{00000000-0002-0000-0600-000004000000}">
      <formula1>340</formula1>
    </dataValidation>
    <dataValidation type="whole" operator="lessThan" allowBlank="1" showInputMessage="1" showErrorMessage="1" sqref="BI5" xr:uid="{00000000-0002-0000-0600-000005000000}">
      <formula1>9</formula1>
    </dataValidation>
    <dataValidation type="whole" allowBlank="1" showInputMessage="1" showErrorMessage="1" sqref="BI4" xr:uid="{00000000-0002-0000-0600-000006000000}">
      <formula1>1</formula1>
      <formula2>2</formula2>
    </dataValidation>
    <dataValidation type="whole" allowBlank="1" showInputMessage="1" showErrorMessage="1" sqref="BI3" xr:uid="{00000000-0002-0000-06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81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1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1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0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1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3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4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31750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5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6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31750</xdr:colOff>
                    <xdr:row>6</xdr:row>
                    <xdr:rowOff>31750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29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31750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0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1" r:id="rId18" name="Button 15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2" r:id="rId19" name="Button 16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31750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3" r:id="rId20" name="Button 17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4" r:id="rId21" name="Button 18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5" r:id="rId22" name="Button 19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6" r:id="rId23" name="Button 20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31750</xdr:rowOff>
                  </from>
                  <to>
                    <xdr:col>39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7" r:id="rId24" name="Button 21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8" r:id="rId25" name="Button 22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39" r:id="rId26" name="Button 23">
              <controlPr defaultSize="0" print="0" autoFill="0" autoPict="0" macro="[0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  <col min="93" max="16384" width="9.1796875" style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/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131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119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>
        <v>2</v>
      </c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700-000000000000}">
      <formula1>1</formula1>
      <formula2>4</formula2>
    </dataValidation>
    <dataValidation type="whole" allowBlank="1" showInputMessage="1" showErrorMessage="1" sqref="BG4" xr:uid="{00000000-0002-0000-0700-000001000000}">
      <formula1>1</formula1>
      <formula2>2</formula2>
    </dataValidation>
    <dataValidation type="whole" operator="lessThan" allowBlank="1" showInputMessage="1" showErrorMessage="1" sqref="BG5" xr:uid="{00000000-0002-0000-0700-000002000000}">
      <formula1>9</formula1>
    </dataValidation>
    <dataValidation type="whole" operator="lessThan" allowBlank="1" showInputMessage="1" showErrorMessage="1" sqref="BG6" xr:uid="{00000000-0002-0000-0700-000003000000}">
      <formula1>340</formula1>
    </dataValidation>
    <dataValidation type="list" allowBlank="1" showInputMessage="1" showErrorMessage="1" sqref="BH1:BH2 BH9:BH65536" xr:uid="{00000000-0002-0000-07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7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7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7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2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3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4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5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6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7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8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9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0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1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2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8">
    <pageSetUpPr fitToPage="1"/>
  </sheetPr>
  <dimension ref="A1:CN16"/>
  <sheetViews>
    <sheetView workbookViewId="0">
      <pane xSplit="5" ySplit="8" topLeftCell="N9" activePane="bottomRight" state="frozen"/>
      <selection activeCell="C4" sqref="C4:E4"/>
      <selection pane="topRight" activeCell="C4" sqref="C4:E4"/>
      <selection pane="bottomLeft" activeCell="C4" sqref="C4:E4"/>
      <selection pane="bottomRight" activeCell="BG14" sqref="BG14"/>
    </sheetView>
  </sheetViews>
  <sheetFormatPr defaultColWidth="9.1796875" defaultRowHeight="12.5" x14ac:dyDescent="0.25"/>
  <cols>
    <col min="1" max="1" width="4.54296875" style="1" customWidth="1"/>
    <col min="2" max="2" width="10.1796875" style="1" customWidth="1"/>
    <col min="3" max="4" width="22.54296875" style="1" customWidth="1"/>
    <col min="5" max="5" width="6.54296875" style="1" customWidth="1"/>
    <col min="6" max="6" width="18.54296875" style="1" customWidth="1"/>
    <col min="7" max="7" width="3.54296875" style="62" customWidth="1"/>
    <col min="8" max="8" width="5.453125" style="80" customWidth="1"/>
    <col min="9" max="9" width="4.1796875" style="67" hidden="1" customWidth="1"/>
    <col min="10" max="10" width="3.54296875" style="87" customWidth="1"/>
    <col min="11" max="11" width="5.453125" style="81" customWidth="1"/>
    <col min="12" max="12" width="4.1796875" style="68" hidden="1" customWidth="1"/>
    <col min="13" max="14" width="3" style="62" customWidth="1"/>
    <col min="15" max="15" width="3.54296875" style="63" customWidth="1"/>
    <col min="16" max="16" width="5.453125" style="82" customWidth="1"/>
    <col min="17" max="17" width="4.1796875" style="70" hidden="1" customWidth="1"/>
    <col min="18" max="18" width="3.54296875" style="63" customWidth="1"/>
    <col min="19" max="19" width="5.453125" style="82" customWidth="1"/>
    <col min="20" max="20" width="4.1796875" style="70" hidden="1" customWidth="1"/>
    <col min="21" max="22" width="3" style="63" customWidth="1"/>
    <col min="23" max="23" width="3.54296875" style="62" customWidth="1"/>
    <col min="24" max="24" width="5.453125" style="81" customWidth="1"/>
    <col min="25" max="25" width="4.1796875" style="68" hidden="1" customWidth="1"/>
    <col min="26" max="26" width="3.54296875" style="62" customWidth="1"/>
    <col min="27" max="27" width="5.453125" style="81" customWidth="1"/>
    <col min="28" max="28" width="4.1796875" style="68" hidden="1" customWidth="1"/>
    <col min="29" max="30" width="3" style="62" customWidth="1"/>
    <col min="31" max="31" width="3.54296875" style="63" hidden="1" customWidth="1"/>
    <col min="32" max="32" width="5.453125" style="82" hidden="1" customWidth="1"/>
    <col min="33" max="33" width="4.1796875" style="70" hidden="1" customWidth="1"/>
    <col min="34" max="34" width="3.54296875" style="63" hidden="1" customWidth="1"/>
    <col min="35" max="35" width="5.453125" style="82" hidden="1" customWidth="1"/>
    <col min="36" max="36" width="4.1796875" style="70" hidden="1" customWidth="1"/>
    <col min="37" max="38" width="3" style="63" hidden="1" customWidth="1"/>
    <col min="39" max="39" width="3.54296875" style="62" hidden="1" customWidth="1"/>
    <col min="40" max="40" width="5.453125" style="81" hidden="1" customWidth="1"/>
    <col min="41" max="41" width="4.1796875" style="68" hidden="1" customWidth="1"/>
    <col min="42" max="42" width="3.54296875" style="62" hidden="1" customWidth="1"/>
    <col min="43" max="43" width="5.453125" style="81" hidden="1" customWidth="1"/>
    <col min="44" max="44" width="4.1796875" style="68" hidden="1" customWidth="1"/>
    <col min="45" max="46" width="3" style="62" hidden="1" customWidth="1"/>
    <col min="47" max="47" width="3.54296875" style="63" hidden="1" customWidth="1"/>
    <col min="48" max="48" width="5.453125" style="82" hidden="1" customWidth="1"/>
    <col min="49" max="49" width="4.1796875" style="70" hidden="1" customWidth="1"/>
    <col min="50" max="50" width="3.54296875" style="63" hidden="1" customWidth="1"/>
    <col min="51" max="51" width="5.453125" style="82" hidden="1" customWidth="1"/>
    <col min="52" max="52" width="4.1796875" style="70" hidden="1" customWidth="1"/>
    <col min="53" max="54" width="3" style="63" hidden="1" customWidth="1"/>
    <col min="55" max="55" width="5.5429687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4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54296875" hidden="1" customWidth="1"/>
    <col min="67" max="67" width="5.54296875" hidden="1" customWidth="1"/>
    <col min="68" max="68" width="4" hidden="1" customWidth="1"/>
    <col min="69" max="69" width="5" hidden="1" customWidth="1"/>
    <col min="70" max="70" width="4" hidden="1" customWidth="1"/>
    <col min="71" max="71" width="6.54296875" hidden="1" customWidth="1"/>
    <col min="72" max="72" width="5.54296875" hidden="1" customWidth="1"/>
    <col min="73" max="73" width="4" hidden="1" customWidth="1"/>
    <col min="74" max="74" width="5" hidden="1" customWidth="1"/>
    <col min="75" max="75" width="4" hidden="1" customWidth="1"/>
    <col min="76" max="76" width="6.54296875" hidden="1" customWidth="1"/>
    <col min="77" max="77" width="5.54296875" hidden="1" customWidth="1"/>
    <col min="78" max="78" width="4" hidden="1" customWidth="1"/>
    <col min="79" max="79" width="5" hidden="1" customWidth="1"/>
    <col min="80" max="80" width="4" hidden="1" customWidth="1"/>
    <col min="81" max="81" width="6.54296875" hidden="1" customWidth="1"/>
    <col min="82" max="82" width="6.453125" hidden="1" customWidth="1"/>
    <col min="83" max="83" width="4" hidden="1" customWidth="1"/>
    <col min="84" max="84" width="5" hidden="1" customWidth="1"/>
    <col min="85" max="85" width="4" hidden="1" customWidth="1"/>
    <col min="86" max="86" width="6.54296875" hidden="1" customWidth="1"/>
    <col min="87" max="87" width="5.54296875" hidden="1" customWidth="1"/>
    <col min="88" max="88" width="4" hidden="1" customWidth="1"/>
    <col min="89" max="89" width="5" hidden="1" customWidth="1"/>
    <col min="90" max="90" width="4" hidden="1" customWidth="1"/>
    <col min="91" max="91" width="6.54296875" hidden="1" customWidth="1"/>
    <col min="92" max="92" width="6.453125" hidden="1" customWidth="1"/>
  </cols>
  <sheetData>
    <row r="1" spans="1:92" x14ac:dyDescent="0.25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9"/>
    </row>
    <row r="2" spans="1:92" ht="12.75" hidden="1" customHeight="1" x14ac:dyDescent="0.25">
      <c r="A2" s="9"/>
      <c r="B2" s="9"/>
      <c r="C2" s="9"/>
      <c r="D2" s="9"/>
      <c r="E2" s="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6" t="s">
        <v>8</v>
      </c>
      <c r="B3" s="117"/>
      <c r="C3" s="107" t="str">
        <f>Instellingen!B3</f>
        <v>Kring Berkel IJssel</v>
      </c>
      <c r="D3" s="108"/>
      <c r="E3" s="109"/>
      <c r="F3" s="116" t="s">
        <v>27</v>
      </c>
      <c r="G3" s="118"/>
      <c r="H3" s="118"/>
      <c r="I3" s="118"/>
      <c r="J3" s="118"/>
      <c r="K3" s="118"/>
      <c r="L3" s="118"/>
      <c r="M3" s="118"/>
      <c r="N3" s="117"/>
      <c r="O3" s="140">
        <v>3</v>
      </c>
      <c r="P3" s="141"/>
      <c r="Q3" s="141"/>
      <c r="R3" s="141"/>
      <c r="S3" s="141"/>
      <c r="T3" s="141"/>
      <c r="U3" s="141"/>
      <c r="V3" s="142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6" t="s">
        <v>26</v>
      </c>
      <c r="BD3" s="118"/>
      <c r="BE3" s="118"/>
      <c r="BF3" s="117"/>
      <c r="BG3" s="20">
        <f>Instellingen!B6</f>
        <v>3</v>
      </c>
      <c r="BH3" s="110"/>
      <c r="BI3" s="111"/>
    </row>
    <row r="4" spans="1:92" x14ac:dyDescent="0.25">
      <c r="A4" s="116" t="s">
        <v>9</v>
      </c>
      <c r="B4" s="117"/>
      <c r="C4" s="119" t="s">
        <v>131</v>
      </c>
      <c r="D4" s="108"/>
      <c r="E4" s="109"/>
      <c r="F4" s="116" t="s">
        <v>33</v>
      </c>
      <c r="G4" s="118"/>
      <c r="H4" s="118"/>
      <c r="I4" s="118"/>
      <c r="J4" s="118"/>
      <c r="K4" s="118"/>
      <c r="L4" s="118"/>
      <c r="M4" s="118"/>
      <c r="N4" s="117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51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6"/>
      <c r="BD4" s="118"/>
      <c r="BE4" s="118"/>
      <c r="BF4" s="117"/>
      <c r="BG4" s="20"/>
      <c r="BH4" s="112"/>
      <c r="BI4" s="113"/>
    </row>
    <row r="5" spans="1:92" x14ac:dyDescent="0.25">
      <c r="A5" s="116" t="s">
        <v>10</v>
      </c>
      <c r="B5" s="117"/>
      <c r="C5" s="107" t="s">
        <v>120</v>
      </c>
      <c r="D5" s="108"/>
      <c r="E5" s="109"/>
      <c r="F5" s="116" t="s">
        <v>11</v>
      </c>
      <c r="G5" s="118"/>
      <c r="H5" s="118"/>
      <c r="I5" s="118"/>
      <c r="J5" s="118"/>
      <c r="K5" s="118"/>
      <c r="L5" s="118"/>
      <c r="M5" s="118"/>
      <c r="N5" s="117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7" t="s">
        <v>12</v>
      </c>
      <c r="BD5" s="158"/>
      <c r="BE5" s="158"/>
      <c r="BF5" s="159"/>
      <c r="BG5" s="8">
        <v>2</v>
      </c>
      <c r="BH5" s="112"/>
      <c r="BI5" s="113"/>
    </row>
    <row r="6" spans="1:92" ht="12.75" customHeight="1" x14ac:dyDescent="0.25">
      <c r="A6" s="123"/>
      <c r="B6" s="124"/>
      <c r="C6" s="124"/>
      <c r="D6" s="124"/>
      <c r="E6" s="125"/>
      <c r="F6" s="36" t="s">
        <v>13</v>
      </c>
      <c r="G6" s="128" t="str">
        <f>Instellingen!B40</f>
        <v>Laag-Soeren</v>
      </c>
      <c r="H6" s="129"/>
      <c r="I6" s="129"/>
      <c r="J6" s="129"/>
      <c r="K6" s="129"/>
      <c r="L6" s="129"/>
      <c r="M6" s="129"/>
      <c r="N6" s="130"/>
      <c r="O6" s="131" t="str">
        <f>Instellingen!B41</f>
        <v>Laag-Soeren</v>
      </c>
      <c r="P6" s="132"/>
      <c r="Q6" s="132"/>
      <c r="R6" s="132"/>
      <c r="S6" s="132"/>
      <c r="T6" s="132"/>
      <c r="U6" s="132"/>
      <c r="V6" s="133"/>
      <c r="W6" s="128" t="str">
        <f>Instellingen!B42</f>
        <v>Brummen</v>
      </c>
      <c r="X6" s="129"/>
      <c r="Y6" s="129"/>
      <c r="Z6" s="129"/>
      <c r="AA6" s="129"/>
      <c r="AB6" s="129"/>
      <c r="AC6" s="129"/>
      <c r="AD6" s="130"/>
      <c r="AE6" s="131" t="str">
        <f>Instellingen!B43</f>
        <v xml:space="preserve"> </v>
      </c>
      <c r="AF6" s="132"/>
      <c r="AG6" s="132"/>
      <c r="AH6" s="132"/>
      <c r="AI6" s="132"/>
      <c r="AJ6" s="132"/>
      <c r="AK6" s="132"/>
      <c r="AL6" s="133"/>
      <c r="AM6" s="128" t="str">
        <f>Instellingen!B44</f>
        <v xml:space="preserve"> </v>
      </c>
      <c r="AN6" s="129"/>
      <c r="AO6" s="129"/>
      <c r="AP6" s="129"/>
      <c r="AQ6" s="129"/>
      <c r="AR6" s="129"/>
      <c r="AS6" s="129"/>
      <c r="AT6" s="130"/>
      <c r="AU6" s="131" t="str">
        <f>Instellingen!B45</f>
        <v xml:space="preserve"> </v>
      </c>
      <c r="AV6" s="132"/>
      <c r="AW6" s="132"/>
      <c r="AX6" s="132"/>
      <c r="AY6" s="132"/>
      <c r="AZ6" s="132"/>
      <c r="BA6" s="132"/>
      <c r="BB6" s="133"/>
      <c r="BC6" s="160" t="s">
        <v>32</v>
      </c>
      <c r="BD6" s="161"/>
      <c r="BE6" s="117"/>
      <c r="BF6" s="34"/>
      <c r="BG6" s="20"/>
      <c r="BH6" s="112"/>
      <c r="BI6" s="113"/>
    </row>
    <row r="7" spans="1:92" ht="12.75" customHeight="1" x14ac:dyDescent="0.25">
      <c r="A7" s="126"/>
      <c r="B7" s="126"/>
      <c r="C7" s="126"/>
      <c r="D7" s="126"/>
      <c r="E7" s="127"/>
      <c r="F7" s="36" t="s">
        <v>14</v>
      </c>
      <c r="G7" s="120" t="str">
        <f>Instellingen!C40</f>
        <v>6 oktober 2024</v>
      </c>
      <c r="H7" s="121"/>
      <c r="I7" s="121"/>
      <c r="J7" s="121"/>
      <c r="K7" s="121"/>
      <c r="L7" s="121"/>
      <c r="M7" s="121"/>
      <c r="N7" s="122"/>
      <c r="O7" s="134" t="str">
        <f>Instellingen!C41</f>
        <v>3 november 2024</v>
      </c>
      <c r="P7" s="135"/>
      <c r="Q7" s="135"/>
      <c r="R7" s="135"/>
      <c r="S7" s="135"/>
      <c r="T7" s="135"/>
      <c r="U7" s="135"/>
      <c r="V7" s="136"/>
      <c r="W7" s="120" t="str">
        <f>Instellingen!C42</f>
        <v>24 november 2024</v>
      </c>
      <c r="X7" s="121"/>
      <c r="Y7" s="121"/>
      <c r="Z7" s="121"/>
      <c r="AA7" s="121"/>
      <c r="AB7" s="121"/>
      <c r="AC7" s="121"/>
      <c r="AD7" s="122"/>
      <c r="AE7" s="134" t="str">
        <f>Instellingen!C43</f>
        <v xml:space="preserve"> </v>
      </c>
      <c r="AF7" s="135"/>
      <c r="AG7" s="135"/>
      <c r="AH7" s="135"/>
      <c r="AI7" s="135"/>
      <c r="AJ7" s="135"/>
      <c r="AK7" s="135"/>
      <c r="AL7" s="136"/>
      <c r="AM7" s="120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4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7" t="s">
        <v>34</v>
      </c>
      <c r="BD7" s="10" t="s">
        <v>35</v>
      </c>
      <c r="BE7" s="5" t="s">
        <v>36</v>
      </c>
      <c r="BF7" s="3"/>
      <c r="BG7" s="3"/>
      <c r="BH7" s="114"/>
      <c r="BI7" s="115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184</v>
      </c>
      <c r="C9" s="1" t="s">
        <v>224</v>
      </c>
      <c r="D9" s="1" t="s">
        <v>185</v>
      </c>
      <c r="E9" s="1" t="s">
        <v>225</v>
      </c>
      <c r="F9" s="1" t="s">
        <v>155</v>
      </c>
      <c r="G9" s="62">
        <v>0</v>
      </c>
      <c r="H9" s="80">
        <v>72.22</v>
      </c>
      <c r="J9" s="87">
        <v>0</v>
      </c>
      <c r="K9" s="81">
        <v>40.479999999999997</v>
      </c>
      <c r="M9" s="62">
        <v>1</v>
      </c>
      <c r="N9" s="62">
        <v>1</v>
      </c>
      <c r="O9" s="63">
        <v>0</v>
      </c>
      <c r="P9" s="82">
        <v>65.430000000000007</v>
      </c>
      <c r="R9" s="63">
        <v>0</v>
      </c>
      <c r="S9" s="82">
        <v>41.53</v>
      </c>
      <c r="U9" s="63">
        <v>2</v>
      </c>
      <c r="V9" s="63">
        <v>2</v>
      </c>
      <c r="W9" s="62">
        <v>0</v>
      </c>
      <c r="X9" s="81">
        <v>65.760000000000005</v>
      </c>
      <c r="Z9" s="62">
        <v>4</v>
      </c>
      <c r="AA9" s="81">
        <v>39.08</v>
      </c>
      <c r="AC9" s="62">
        <v>2</v>
      </c>
      <c r="AD9" s="62">
        <v>2</v>
      </c>
      <c r="BC9">
        <f t="shared" ref="BC9:BC16" si="0">N9+V9+AD9+AL9+AT9+BB9</f>
        <v>5</v>
      </c>
      <c r="BD9" s="24">
        <f>IF($O$4&gt;0,(LARGE(($N9,$V9,$AD9,$AL9,$AT9,$BB9),1)),"0")</f>
        <v>2</v>
      </c>
      <c r="BE9" s="24">
        <f t="shared" ref="BE9:BE16" si="1">BC9-BD9</f>
        <v>3</v>
      </c>
      <c r="BF9" s="1">
        <v>1</v>
      </c>
      <c r="BI9" s="103" t="s">
        <v>274</v>
      </c>
      <c r="BK9">
        <f t="shared" ref="BK9:BK16" si="2">IF(G9&gt;99,199,G9)</f>
        <v>0</v>
      </c>
      <c r="BL9">
        <f t="shared" ref="BL9:BL16" si="3">IF(H9&gt;99,0,H9)</f>
        <v>72.22</v>
      </c>
      <c r="BM9">
        <f t="shared" ref="BM9:BM16" si="4">IF(J9&gt;99,199,J9)</f>
        <v>0</v>
      </c>
      <c r="BN9">
        <f t="shared" ref="BN9:BN16" si="5">IF(K9&gt;99,0,K9)</f>
        <v>40.479999999999997</v>
      </c>
      <c r="BO9">
        <f t="shared" ref="BO9:BO16" si="6">BK9+BM9</f>
        <v>0</v>
      </c>
      <c r="BP9">
        <f t="shared" ref="BP9:BP16" si="7">IF(O9&gt;99,199,O9)</f>
        <v>0</v>
      </c>
      <c r="BQ9">
        <f t="shared" ref="BQ9:BQ16" si="8">IF(P9&gt;99,0,P9)</f>
        <v>65.430000000000007</v>
      </c>
      <c r="BR9">
        <f t="shared" ref="BR9:BR16" si="9">IF(R9&gt;99,199,R9)</f>
        <v>0</v>
      </c>
      <c r="BS9">
        <f t="shared" ref="BS9:BS16" si="10">IF(S9&gt;99,0,S9)</f>
        <v>41.53</v>
      </c>
      <c r="BT9">
        <f t="shared" ref="BT9:BT16" si="11">BP9+BR9</f>
        <v>0</v>
      </c>
      <c r="BU9">
        <f t="shared" ref="BU9:BU16" si="12">IF(W9&gt;99,199,W9)</f>
        <v>0</v>
      </c>
      <c r="BV9">
        <f t="shared" ref="BV9:BV16" si="13">IF(X9&gt;99,0,X9)</f>
        <v>65.760000000000005</v>
      </c>
      <c r="BW9">
        <f t="shared" ref="BW9:BW16" si="14">IF(Z9&gt;99,199,Z9)</f>
        <v>4</v>
      </c>
      <c r="BX9">
        <f t="shared" ref="BX9:BX16" si="15">IF(AA9&gt;99,0,AA9)</f>
        <v>39.08</v>
      </c>
      <c r="BY9">
        <f t="shared" ref="BY9:BY16" si="16">BU9+BW9</f>
        <v>4</v>
      </c>
      <c r="BZ9">
        <f t="shared" ref="BZ9:BZ16" si="17">IF(AE9&gt;99,199,AE9)</f>
        <v>0</v>
      </c>
      <c r="CA9">
        <f t="shared" ref="CA9:CA16" si="18">IF(AF9&gt;99,0,AF9)</f>
        <v>0</v>
      </c>
      <c r="CB9">
        <f t="shared" ref="CB9:CB16" si="19">IF(AH9&gt;99,199,AH9)</f>
        <v>0</v>
      </c>
      <c r="CC9">
        <f t="shared" ref="CC9:CC16" si="20">IF(AI9&gt;99,0,AI9)</f>
        <v>0</v>
      </c>
      <c r="CD9">
        <f t="shared" ref="CD9:CD16" si="21">BZ9+CB9</f>
        <v>0</v>
      </c>
      <c r="CE9">
        <f t="shared" ref="CE9:CE16" si="22">IF(AM9&gt;99,199,AM9)</f>
        <v>0</v>
      </c>
      <c r="CF9">
        <f t="shared" ref="CF9:CF16" si="23">IF(AN9&gt;99,0,AN9)</f>
        <v>0</v>
      </c>
      <c r="CG9">
        <f t="shared" ref="CG9:CG16" si="24">IF(AP9&gt;99,199,AP9)</f>
        <v>0</v>
      </c>
      <c r="CH9">
        <f t="shared" ref="CH9:CH16" si="25">IF(AQ9&gt;99,0,AQ9)</f>
        <v>0</v>
      </c>
      <c r="CI9">
        <f t="shared" ref="CI9:CI16" si="26">CE9+CG9</f>
        <v>0</v>
      </c>
      <c r="CJ9">
        <f t="shared" ref="CJ9:CJ16" si="27">IF(AU9&gt;99,199,AU9)</f>
        <v>0</v>
      </c>
      <c r="CK9">
        <f t="shared" ref="CK9:CK16" si="28">IF(AV9&gt;99,0,AV9)</f>
        <v>0</v>
      </c>
      <c r="CL9">
        <f t="shared" ref="CL9:CL16" si="29">IF(AX9&gt;99,199,AX9)</f>
        <v>0</v>
      </c>
      <c r="CM9">
        <f t="shared" ref="CM9:CM16" si="30">IF(AY9&gt;99,0,AY9)</f>
        <v>0</v>
      </c>
      <c r="CN9">
        <f t="shared" ref="CN9:CN16" si="31">CJ9+CL9</f>
        <v>0</v>
      </c>
    </row>
    <row r="10" spans="1:92" x14ac:dyDescent="0.25">
      <c r="A10" s="1">
        <v>2</v>
      </c>
      <c r="B10" s="1" t="s">
        <v>190</v>
      </c>
      <c r="C10" s="1" t="s">
        <v>230</v>
      </c>
      <c r="D10" s="1" t="s">
        <v>191</v>
      </c>
      <c r="E10" s="1" t="s">
        <v>229</v>
      </c>
      <c r="F10" s="1" t="s">
        <v>155</v>
      </c>
      <c r="G10" s="62">
        <v>0</v>
      </c>
      <c r="H10" s="80">
        <v>69.489999999999995</v>
      </c>
      <c r="J10" s="87">
        <v>4</v>
      </c>
      <c r="K10" s="81">
        <v>49.79</v>
      </c>
      <c r="M10" s="62">
        <v>3</v>
      </c>
      <c r="N10" s="62">
        <v>3</v>
      </c>
      <c r="O10" s="63">
        <v>4</v>
      </c>
      <c r="P10" s="82">
        <v>64.709999999999994</v>
      </c>
      <c r="U10" s="63">
        <v>4</v>
      </c>
      <c r="V10" s="63">
        <v>4</v>
      </c>
      <c r="W10" s="62">
        <v>0</v>
      </c>
      <c r="X10" s="81">
        <v>61.22</v>
      </c>
      <c r="Z10" s="62">
        <v>0</v>
      </c>
      <c r="AA10" s="81">
        <v>38.130000000000003</v>
      </c>
      <c r="AC10" s="62">
        <v>1</v>
      </c>
      <c r="AD10" s="62">
        <v>1</v>
      </c>
      <c r="BC10">
        <f t="shared" si="0"/>
        <v>8</v>
      </c>
      <c r="BD10" s="24">
        <f>IF($O$4&gt;0,(LARGE(($N10,$V10,$AD10,$AL10,$AT10,$BB10),1)),"0")</f>
        <v>4</v>
      </c>
      <c r="BE10" s="24">
        <f t="shared" si="1"/>
        <v>4</v>
      </c>
      <c r="BF10" s="1">
        <v>2</v>
      </c>
      <c r="BI10" s="103" t="s">
        <v>278</v>
      </c>
      <c r="BK10">
        <f t="shared" si="2"/>
        <v>0</v>
      </c>
      <c r="BL10">
        <f t="shared" si="3"/>
        <v>69.489999999999995</v>
      </c>
      <c r="BM10">
        <f t="shared" si="4"/>
        <v>4</v>
      </c>
      <c r="BN10">
        <f t="shared" si="5"/>
        <v>49.79</v>
      </c>
      <c r="BO10">
        <f t="shared" si="6"/>
        <v>4</v>
      </c>
      <c r="BP10">
        <f t="shared" si="7"/>
        <v>4</v>
      </c>
      <c r="BQ10">
        <f t="shared" si="8"/>
        <v>64.709999999999994</v>
      </c>
      <c r="BR10">
        <f t="shared" si="9"/>
        <v>0</v>
      </c>
      <c r="BS10">
        <f t="shared" si="10"/>
        <v>0</v>
      </c>
      <c r="BT10">
        <f t="shared" si="11"/>
        <v>4</v>
      </c>
      <c r="BU10">
        <f t="shared" si="12"/>
        <v>0</v>
      </c>
      <c r="BV10">
        <f t="shared" si="13"/>
        <v>61.22</v>
      </c>
      <c r="BW10">
        <f t="shared" si="14"/>
        <v>0</v>
      </c>
      <c r="BX10">
        <f t="shared" si="15"/>
        <v>38.130000000000003</v>
      </c>
      <c r="BY10">
        <f t="shared" si="16"/>
        <v>0</v>
      </c>
      <c r="BZ10">
        <f t="shared" si="17"/>
        <v>0</v>
      </c>
      <c r="CA10">
        <f t="shared" si="18"/>
        <v>0</v>
      </c>
      <c r="CB10">
        <f t="shared" si="19"/>
        <v>0</v>
      </c>
      <c r="CC10">
        <f t="shared" si="20"/>
        <v>0</v>
      </c>
      <c r="CD10">
        <f t="shared" si="21"/>
        <v>0</v>
      </c>
      <c r="CE10">
        <f t="shared" si="22"/>
        <v>0</v>
      </c>
      <c r="CF10">
        <f t="shared" si="23"/>
        <v>0</v>
      </c>
      <c r="CG10">
        <f t="shared" si="24"/>
        <v>0</v>
      </c>
      <c r="CH10">
        <f t="shared" si="25"/>
        <v>0</v>
      </c>
      <c r="CI10">
        <f t="shared" si="26"/>
        <v>0</v>
      </c>
      <c r="CJ10">
        <f t="shared" si="27"/>
        <v>0</v>
      </c>
      <c r="CK10">
        <f t="shared" si="28"/>
        <v>0</v>
      </c>
      <c r="CL10">
        <f t="shared" si="29"/>
        <v>0</v>
      </c>
      <c r="CM10">
        <f t="shared" si="30"/>
        <v>0</v>
      </c>
      <c r="CN10">
        <f t="shared" si="31"/>
        <v>0</v>
      </c>
    </row>
    <row r="11" spans="1:92" x14ac:dyDescent="0.25">
      <c r="A11" s="1">
        <v>3</v>
      </c>
      <c r="B11" s="1" t="s">
        <v>192</v>
      </c>
      <c r="C11" s="1" t="s">
        <v>231</v>
      </c>
      <c r="D11" s="1" t="s">
        <v>193</v>
      </c>
      <c r="E11" s="1" t="s">
        <v>229</v>
      </c>
      <c r="F11" s="1" t="s">
        <v>152</v>
      </c>
      <c r="G11" s="62">
        <v>0</v>
      </c>
      <c r="H11" s="80">
        <v>62.04</v>
      </c>
      <c r="J11" s="87">
        <v>12</v>
      </c>
      <c r="K11" s="81">
        <v>31.98</v>
      </c>
      <c r="M11" s="62">
        <v>4</v>
      </c>
      <c r="N11" s="62">
        <v>4</v>
      </c>
      <c r="O11" s="63">
        <v>0</v>
      </c>
      <c r="P11" s="82">
        <v>60.8</v>
      </c>
      <c r="R11" s="63">
        <v>0</v>
      </c>
      <c r="S11" s="82">
        <v>40.409999999999997</v>
      </c>
      <c r="U11" s="63">
        <v>1</v>
      </c>
      <c r="V11" s="63">
        <v>1</v>
      </c>
      <c r="W11" s="62">
        <v>8</v>
      </c>
      <c r="X11" s="81">
        <v>67.45</v>
      </c>
      <c r="AC11" s="62">
        <v>4</v>
      </c>
      <c r="AD11" s="62">
        <v>4</v>
      </c>
      <c r="BC11">
        <f t="shared" si="0"/>
        <v>9</v>
      </c>
      <c r="BD11" s="24">
        <f>IF($O$4&gt;0,(LARGE(($N11,$V11,$AD11,$AL11,$AT11,$BB11),1)),"0")</f>
        <v>4</v>
      </c>
      <c r="BE11" s="24">
        <f t="shared" si="1"/>
        <v>5</v>
      </c>
      <c r="BF11" s="1">
        <v>3</v>
      </c>
      <c r="BK11">
        <f t="shared" si="2"/>
        <v>0</v>
      </c>
      <c r="BL11">
        <f t="shared" si="3"/>
        <v>62.04</v>
      </c>
      <c r="BM11">
        <f t="shared" si="4"/>
        <v>12</v>
      </c>
      <c r="BN11">
        <f t="shared" si="5"/>
        <v>31.98</v>
      </c>
      <c r="BO11">
        <f t="shared" si="6"/>
        <v>12</v>
      </c>
      <c r="BP11">
        <f t="shared" si="7"/>
        <v>0</v>
      </c>
      <c r="BQ11">
        <f t="shared" si="8"/>
        <v>60.8</v>
      </c>
      <c r="BR11">
        <f t="shared" si="9"/>
        <v>0</v>
      </c>
      <c r="BS11">
        <f t="shared" si="10"/>
        <v>40.409999999999997</v>
      </c>
      <c r="BT11">
        <f t="shared" si="11"/>
        <v>0</v>
      </c>
      <c r="BU11">
        <f t="shared" si="12"/>
        <v>8</v>
      </c>
      <c r="BV11">
        <f t="shared" si="13"/>
        <v>67.45</v>
      </c>
      <c r="BW11">
        <f t="shared" si="14"/>
        <v>0</v>
      </c>
      <c r="BX11">
        <f t="shared" si="15"/>
        <v>0</v>
      </c>
      <c r="BY11">
        <f t="shared" si="16"/>
        <v>8</v>
      </c>
      <c r="BZ11">
        <f t="shared" si="17"/>
        <v>0</v>
      </c>
      <c r="CA11">
        <f t="shared" si="18"/>
        <v>0</v>
      </c>
      <c r="CB11">
        <f t="shared" si="19"/>
        <v>0</v>
      </c>
      <c r="CC11">
        <f t="shared" si="20"/>
        <v>0</v>
      </c>
      <c r="CD11">
        <f t="shared" si="21"/>
        <v>0</v>
      </c>
      <c r="CE11">
        <f t="shared" si="22"/>
        <v>0</v>
      </c>
      <c r="CF11">
        <f t="shared" si="23"/>
        <v>0</v>
      </c>
      <c r="CG11">
        <f t="shared" si="24"/>
        <v>0</v>
      </c>
      <c r="CH11">
        <f t="shared" si="25"/>
        <v>0</v>
      </c>
      <c r="CI11">
        <f t="shared" si="26"/>
        <v>0</v>
      </c>
      <c r="CJ11">
        <f t="shared" si="27"/>
        <v>0</v>
      </c>
      <c r="CK11">
        <f t="shared" si="28"/>
        <v>0</v>
      </c>
      <c r="CL11">
        <f t="shared" si="29"/>
        <v>0</v>
      </c>
      <c r="CM11">
        <f t="shared" si="30"/>
        <v>0</v>
      </c>
      <c r="CN11">
        <f t="shared" si="31"/>
        <v>0</v>
      </c>
    </row>
    <row r="12" spans="1:92" x14ac:dyDescent="0.25">
      <c r="A12" s="1">
        <v>4</v>
      </c>
      <c r="B12" s="1" t="s">
        <v>188</v>
      </c>
      <c r="C12" s="1" t="s">
        <v>228</v>
      </c>
      <c r="D12" s="1" t="s">
        <v>189</v>
      </c>
      <c r="E12" s="1" t="s">
        <v>229</v>
      </c>
      <c r="F12" s="1" t="s">
        <v>173</v>
      </c>
      <c r="G12" s="62">
        <v>0</v>
      </c>
      <c r="H12" s="80">
        <v>75.709999999999994</v>
      </c>
      <c r="J12" s="87">
        <v>0</v>
      </c>
      <c r="K12" s="81">
        <v>47.05</v>
      </c>
      <c r="M12" s="62">
        <v>2</v>
      </c>
      <c r="N12" s="62">
        <v>2</v>
      </c>
      <c r="O12" s="63">
        <v>8</v>
      </c>
      <c r="P12" s="82">
        <v>79.680000000000007</v>
      </c>
      <c r="U12" s="63">
        <v>6</v>
      </c>
      <c r="V12" s="63">
        <v>6</v>
      </c>
      <c r="W12" s="62">
        <v>12</v>
      </c>
      <c r="X12" s="81">
        <v>60.78</v>
      </c>
      <c r="AC12" s="62">
        <v>5</v>
      </c>
      <c r="AD12" s="62">
        <v>5</v>
      </c>
      <c r="BC12">
        <f t="shared" si="0"/>
        <v>13</v>
      </c>
      <c r="BD12" s="24">
        <f>IF($O$4&gt;0,(LARGE(($N12,$V12,$AD12,$AL12,$AT12,$BB12),1)),"0")</f>
        <v>6</v>
      </c>
      <c r="BE12" s="24">
        <f t="shared" si="1"/>
        <v>7</v>
      </c>
      <c r="BG12" s="1">
        <v>1</v>
      </c>
      <c r="BK12">
        <f t="shared" si="2"/>
        <v>0</v>
      </c>
      <c r="BL12">
        <f t="shared" si="3"/>
        <v>75.709999999999994</v>
      </c>
      <c r="BM12">
        <f t="shared" si="4"/>
        <v>0</v>
      </c>
      <c r="BN12">
        <f t="shared" si="5"/>
        <v>47.05</v>
      </c>
      <c r="BO12">
        <f t="shared" si="6"/>
        <v>0</v>
      </c>
      <c r="BP12">
        <f t="shared" si="7"/>
        <v>8</v>
      </c>
      <c r="BQ12">
        <f t="shared" si="8"/>
        <v>79.680000000000007</v>
      </c>
      <c r="BR12">
        <f t="shared" si="9"/>
        <v>0</v>
      </c>
      <c r="BS12">
        <f t="shared" si="10"/>
        <v>0</v>
      </c>
      <c r="BT12">
        <f t="shared" si="11"/>
        <v>8</v>
      </c>
      <c r="BU12">
        <f t="shared" si="12"/>
        <v>12</v>
      </c>
      <c r="BV12">
        <f t="shared" si="13"/>
        <v>60.78</v>
      </c>
      <c r="BW12">
        <f t="shared" si="14"/>
        <v>0</v>
      </c>
      <c r="BX12">
        <f t="shared" si="15"/>
        <v>0</v>
      </c>
      <c r="BY12">
        <f t="shared" si="16"/>
        <v>12</v>
      </c>
      <c r="BZ12">
        <f t="shared" si="17"/>
        <v>0</v>
      </c>
      <c r="CA12">
        <f t="shared" si="18"/>
        <v>0</v>
      </c>
      <c r="CB12">
        <f t="shared" si="19"/>
        <v>0</v>
      </c>
      <c r="CC12">
        <f t="shared" si="20"/>
        <v>0</v>
      </c>
      <c r="CD12">
        <f t="shared" si="21"/>
        <v>0</v>
      </c>
      <c r="CE12">
        <f t="shared" si="22"/>
        <v>0</v>
      </c>
      <c r="CF12">
        <f t="shared" si="23"/>
        <v>0</v>
      </c>
      <c r="CG12">
        <f t="shared" si="24"/>
        <v>0</v>
      </c>
      <c r="CH12">
        <f t="shared" si="25"/>
        <v>0</v>
      </c>
      <c r="CI12">
        <f t="shared" si="26"/>
        <v>0</v>
      </c>
      <c r="CJ12">
        <f t="shared" si="27"/>
        <v>0</v>
      </c>
      <c r="CK12">
        <f t="shared" si="28"/>
        <v>0</v>
      </c>
      <c r="CL12">
        <f t="shared" si="29"/>
        <v>0</v>
      </c>
      <c r="CM12">
        <f t="shared" si="30"/>
        <v>0</v>
      </c>
      <c r="CN12">
        <f t="shared" si="31"/>
        <v>0</v>
      </c>
    </row>
    <row r="13" spans="1:92" x14ac:dyDescent="0.25">
      <c r="A13" s="1">
        <v>5</v>
      </c>
      <c r="B13" s="1" t="s">
        <v>194</v>
      </c>
      <c r="C13" s="1" t="s">
        <v>232</v>
      </c>
      <c r="D13" s="1" t="s">
        <v>195</v>
      </c>
      <c r="E13" s="1" t="s">
        <v>225</v>
      </c>
      <c r="F13" s="1" t="s">
        <v>279</v>
      </c>
      <c r="G13" s="62">
        <v>4</v>
      </c>
      <c r="H13" s="80">
        <v>64.180000000000007</v>
      </c>
      <c r="M13" s="62">
        <v>5</v>
      </c>
      <c r="N13" s="62">
        <v>5</v>
      </c>
      <c r="O13" s="63">
        <v>8</v>
      </c>
      <c r="P13" s="82">
        <v>78.03</v>
      </c>
      <c r="U13" s="63">
        <v>5</v>
      </c>
      <c r="V13" s="63">
        <v>5</v>
      </c>
      <c r="W13" s="62">
        <v>4</v>
      </c>
      <c r="X13" s="81">
        <v>50.84</v>
      </c>
      <c r="AC13" s="62">
        <v>3</v>
      </c>
      <c r="AD13" s="62">
        <v>3</v>
      </c>
      <c r="BC13">
        <f t="shared" si="0"/>
        <v>13</v>
      </c>
      <c r="BD13" s="24">
        <f>IF($O$4&gt;0,(LARGE(($N13,$V13,$AD13,$AL13,$AT13,$BB13),1)),"0")</f>
        <v>5</v>
      </c>
      <c r="BE13" s="24">
        <f t="shared" si="1"/>
        <v>8</v>
      </c>
      <c r="BG13" s="1">
        <v>2</v>
      </c>
      <c r="BK13">
        <f t="shared" si="2"/>
        <v>4</v>
      </c>
      <c r="BL13">
        <f t="shared" si="3"/>
        <v>64.180000000000007</v>
      </c>
      <c r="BM13">
        <f t="shared" si="4"/>
        <v>0</v>
      </c>
      <c r="BN13">
        <f t="shared" si="5"/>
        <v>0</v>
      </c>
      <c r="BO13">
        <f t="shared" si="6"/>
        <v>4</v>
      </c>
      <c r="BP13">
        <f t="shared" si="7"/>
        <v>8</v>
      </c>
      <c r="BQ13">
        <f t="shared" si="8"/>
        <v>78.03</v>
      </c>
      <c r="BR13">
        <f t="shared" si="9"/>
        <v>0</v>
      </c>
      <c r="BS13">
        <f t="shared" si="10"/>
        <v>0</v>
      </c>
      <c r="BT13">
        <f t="shared" si="11"/>
        <v>8</v>
      </c>
      <c r="BU13">
        <f t="shared" si="12"/>
        <v>4</v>
      </c>
      <c r="BV13">
        <f t="shared" si="13"/>
        <v>50.84</v>
      </c>
      <c r="BW13">
        <f t="shared" si="14"/>
        <v>0</v>
      </c>
      <c r="BX13">
        <f t="shared" si="15"/>
        <v>0</v>
      </c>
      <c r="BY13">
        <f t="shared" si="16"/>
        <v>4</v>
      </c>
      <c r="BZ13">
        <f t="shared" si="17"/>
        <v>0</v>
      </c>
      <c r="CA13">
        <f t="shared" si="18"/>
        <v>0</v>
      </c>
      <c r="CB13">
        <f t="shared" si="19"/>
        <v>0</v>
      </c>
      <c r="CC13">
        <f t="shared" si="20"/>
        <v>0</v>
      </c>
      <c r="CD13">
        <f t="shared" si="21"/>
        <v>0</v>
      </c>
      <c r="CE13">
        <f t="shared" si="22"/>
        <v>0</v>
      </c>
      <c r="CF13">
        <f t="shared" si="23"/>
        <v>0</v>
      </c>
      <c r="CG13">
        <f t="shared" si="24"/>
        <v>0</v>
      </c>
      <c r="CH13">
        <f t="shared" si="25"/>
        <v>0</v>
      </c>
      <c r="CI13">
        <f t="shared" si="26"/>
        <v>0</v>
      </c>
      <c r="CJ13">
        <f t="shared" si="27"/>
        <v>0</v>
      </c>
      <c r="CK13">
        <f t="shared" si="28"/>
        <v>0</v>
      </c>
      <c r="CL13">
        <f t="shared" si="29"/>
        <v>0</v>
      </c>
      <c r="CM13">
        <f t="shared" si="30"/>
        <v>0</v>
      </c>
      <c r="CN13">
        <f t="shared" si="31"/>
        <v>0</v>
      </c>
    </row>
    <row r="14" spans="1:92" x14ac:dyDescent="0.25">
      <c r="A14" s="1">
        <v>6</v>
      </c>
      <c r="B14" s="1" t="s">
        <v>196</v>
      </c>
      <c r="C14" s="1" t="s">
        <v>233</v>
      </c>
      <c r="D14" s="1" t="s">
        <v>197</v>
      </c>
      <c r="E14" s="1" t="s">
        <v>229</v>
      </c>
      <c r="F14" s="1" t="s">
        <v>173</v>
      </c>
      <c r="G14" s="62">
        <v>4</v>
      </c>
      <c r="H14" s="80">
        <v>72.180000000000007</v>
      </c>
      <c r="M14" s="62">
        <v>6</v>
      </c>
      <c r="N14" s="62">
        <v>6</v>
      </c>
      <c r="O14" s="63">
        <v>0</v>
      </c>
      <c r="P14" s="82">
        <v>61.99</v>
      </c>
      <c r="R14" s="63">
        <v>0</v>
      </c>
      <c r="S14" s="82">
        <v>44.47</v>
      </c>
      <c r="U14" s="63">
        <v>3</v>
      </c>
      <c r="V14" s="63">
        <v>3</v>
      </c>
      <c r="AD14" s="62">
        <v>99</v>
      </c>
      <c r="BC14">
        <f t="shared" si="0"/>
        <v>108</v>
      </c>
      <c r="BD14" s="24">
        <f>IF($O$4&gt;0,(LARGE(($N14,$V14,$AD14,$AL14,$AT14,$BB14),1)),"0")</f>
        <v>99</v>
      </c>
      <c r="BE14" s="24">
        <f t="shared" si="1"/>
        <v>9</v>
      </c>
      <c r="BK14">
        <f t="shared" si="2"/>
        <v>4</v>
      </c>
      <c r="BL14">
        <f t="shared" si="3"/>
        <v>72.180000000000007</v>
      </c>
      <c r="BM14">
        <f t="shared" si="4"/>
        <v>0</v>
      </c>
      <c r="BN14">
        <f t="shared" si="5"/>
        <v>0</v>
      </c>
      <c r="BO14">
        <f t="shared" si="6"/>
        <v>4</v>
      </c>
      <c r="BP14">
        <f t="shared" si="7"/>
        <v>0</v>
      </c>
      <c r="BQ14">
        <f t="shared" si="8"/>
        <v>61.99</v>
      </c>
      <c r="BR14">
        <f t="shared" si="9"/>
        <v>0</v>
      </c>
      <c r="BS14">
        <f t="shared" si="10"/>
        <v>44.47</v>
      </c>
      <c r="BT14">
        <f t="shared" si="11"/>
        <v>0</v>
      </c>
      <c r="BU14">
        <f t="shared" si="12"/>
        <v>0</v>
      </c>
      <c r="BV14">
        <f t="shared" si="13"/>
        <v>0</v>
      </c>
      <c r="BW14">
        <f t="shared" si="14"/>
        <v>0</v>
      </c>
      <c r="BX14">
        <f t="shared" si="15"/>
        <v>0</v>
      </c>
      <c r="BY14">
        <f t="shared" si="16"/>
        <v>0</v>
      </c>
      <c r="BZ14">
        <f t="shared" si="17"/>
        <v>0</v>
      </c>
      <c r="CA14">
        <f t="shared" si="18"/>
        <v>0</v>
      </c>
      <c r="CB14">
        <f t="shared" si="19"/>
        <v>0</v>
      </c>
      <c r="CC14">
        <f t="shared" si="20"/>
        <v>0</v>
      </c>
      <c r="CD14">
        <f t="shared" si="21"/>
        <v>0</v>
      </c>
      <c r="CE14">
        <f t="shared" si="22"/>
        <v>0</v>
      </c>
      <c r="CF14">
        <f t="shared" si="23"/>
        <v>0</v>
      </c>
      <c r="CG14">
        <f t="shared" si="24"/>
        <v>0</v>
      </c>
      <c r="CH14">
        <f t="shared" si="25"/>
        <v>0</v>
      </c>
      <c r="CI14">
        <f t="shared" si="26"/>
        <v>0</v>
      </c>
      <c r="CJ14">
        <f t="shared" si="27"/>
        <v>0</v>
      </c>
      <c r="CK14">
        <f t="shared" si="28"/>
        <v>0</v>
      </c>
      <c r="CL14">
        <f t="shared" si="29"/>
        <v>0</v>
      </c>
      <c r="CM14">
        <f t="shared" si="30"/>
        <v>0</v>
      </c>
      <c r="CN14">
        <f t="shared" si="31"/>
        <v>0</v>
      </c>
    </row>
    <row r="15" spans="1:92" x14ac:dyDescent="0.25">
      <c r="A15" s="1">
        <v>7</v>
      </c>
      <c r="B15" s="1" t="s">
        <v>198</v>
      </c>
      <c r="C15" s="1" t="s">
        <v>234</v>
      </c>
      <c r="D15" s="1" t="s">
        <v>199</v>
      </c>
      <c r="E15" s="1" t="s">
        <v>229</v>
      </c>
      <c r="F15" s="1" t="s">
        <v>152</v>
      </c>
      <c r="G15" s="62">
        <v>4</v>
      </c>
      <c r="H15" s="80">
        <v>76.510000000000005</v>
      </c>
      <c r="M15" s="62">
        <v>7</v>
      </c>
      <c r="N15" s="62">
        <v>7</v>
      </c>
      <c r="V15" s="63">
        <v>99</v>
      </c>
      <c r="AD15" s="62">
        <v>99</v>
      </c>
      <c r="BC15">
        <f t="shared" si="0"/>
        <v>205</v>
      </c>
      <c r="BD15" s="24">
        <f>IF($O$4&gt;0,(LARGE(($N15,$V15,$AD15,$AL15,$AT15,$BB15),1)),"0")</f>
        <v>99</v>
      </c>
      <c r="BE15" s="24">
        <f t="shared" si="1"/>
        <v>106</v>
      </c>
      <c r="BK15">
        <f t="shared" si="2"/>
        <v>4</v>
      </c>
      <c r="BL15">
        <f t="shared" si="3"/>
        <v>76.510000000000005</v>
      </c>
      <c r="BM15">
        <f t="shared" si="4"/>
        <v>0</v>
      </c>
      <c r="BN15">
        <f t="shared" si="5"/>
        <v>0</v>
      </c>
      <c r="BO15">
        <f t="shared" si="6"/>
        <v>4</v>
      </c>
      <c r="BP15">
        <f t="shared" si="7"/>
        <v>0</v>
      </c>
      <c r="BQ15">
        <f t="shared" si="8"/>
        <v>0</v>
      </c>
      <c r="BR15">
        <f t="shared" si="9"/>
        <v>0</v>
      </c>
      <c r="BS15">
        <f t="shared" si="10"/>
        <v>0</v>
      </c>
      <c r="BT15">
        <f t="shared" si="11"/>
        <v>0</v>
      </c>
      <c r="BU15">
        <f t="shared" si="12"/>
        <v>0</v>
      </c>
      <c r="BV15">
        <f t="shared" si="13"/>
        <v>0</v>
      </c>
      <c r="BW15">
        <f t="shared" si="14"/>
        <v>0</v>
      </c>
      <c r="BX15">
        <f t="shared" si="15"/>
        <v>0</v>
      </c>
      <c r="BY15">
        <f t="shared" si="16"/>
        <v>0</v>
      </c>
      <c r="BZ15">
        <f t="shared" si="17"/>
        <v>0</v>
      </c>
      <c r="CA15">
        <f t="shared" si="18"/>
        <v>0</v>
      </c>
      <c r="CB15">
        <f t="shared" si="19"/>
        <v>0</v>
      </c>
      <c r="CC15">
        <f t="shared" si="20"/>
        <v>0</v>
      </c>
      <c r="CD15">
        <f t="shared" si="21"/>
        <v>0</v>
      </c>
      <c r="CE15">
        <f t="shared" si="22"/>
        <v>0</v>
      </c>
      <c r="CF15">
        <f t="shared" si="23"/>
        <v>0</v>
      </c>
      <c r="CG15">
        <f t="shared" si="24"/>
        <v>0</v>
      </c>
      <c r="CH15">
        <f t="shared" si="25"/>
        <v>0</v>
      </c>
      <c r="CI15">
        <f t="shared" si="26"/>
        <v>0</v>
      </c>
      <c r="CJ15">
        <f t="shared" si="27"/>
        <v>0</v>
      </c>
      <c r="CK15">
        <f t="shared" si="28"/>
        <v>0</v>
      </c>
      <c r="CL15">
        <f t="shared" si="29"/>
        <v>0</v>
      </c>
      <c r="CM15">
        <f t="shared" si="30"/>
        <v>0</v>
      </c>
      <c r="CN15">
        <f t="shared" si="31"/>
        <v>0</v>
      </c>
    </row>
    <row r="16" spans="1:92" x14ac:dyDescent="0.25">
      <c r="A16" s="1">
        <v>8</v>
      </c>
      <c r="B16" s="1" t="s">
        <v>260</v>
      </c>
      <c r="C16" s="1" t="s">
        <v>264</v>
      </c>
      <c r="D16" s="1" t="s">
        <v>261</v>
      </c>
      <c r="E16" s="1" t="s">
        <v>229</v>
      </c>
      <c r="F16" s="1" t="s">
        <v>152</v>
      </c>
      <c r="N16" s="62">
        <v>99</v>
      </c>
      <c r="O16" s="63" t="s">
        <v>180</v>
      </c>
      <c r="V16" s="63">
        <v>90</v>
      </c>
      <c r="AD16" s="62">
        <v>99</v>
      </c>
      <c r="BC16">
        <f t="shared" si="0"/>
        <v>288</v>
      </c>
      <c r="BD16" s="24">
        <f>IF($O$4&gt;0,(LARGE(($N16,$V16,$AD16,$AL16,$AT16,$BB16),1)),"0")</f>
        <v>99</v>
      </c>
      <c r="BE16" s="24">
        <f t="shared" si="1"/>
        <v>189</v>
      </c>
      <c r="BK16">
        <f t="shared" si="2"/>
        <v>0</v>
      </c>
      <c r="BL16">
        <f t="shared" si="3"/>
        <v>0</v>
      </c>
      <c r="BM16">
        <f t="shared" si="4"/>
        <v>0</v>
      </c>
      <c r="BN16">
        <f t="shared" si="5"/>
        <v>0</v>
      </c>
      <c r="BO16">
        <f t="shared" si="6"/>
        <v>0</v>
      </c>
      <c r="BP16">
        <f t="shared" si="7"/>
        <v>199</v>
      </c>
      <c r="BQ16">
        <f t="shared" si="8"/>
        <v>0</v>
      </c>
      <c r="BR16">
        <f t="shared" si="9"/>
        <v>0</v>
      </c>
      <c r="BS16">
        <f t="shared" si="10"/>
        <v>0</v>
      </c>
      <c r="BT16">
        <f t="shared" si="11"/>
        <v>199</v>
      </c>
      <c r="BU16">
        <f t="shared" si="12"/>
        <v>0</v>
      </c>
      <c r="BV16">
        <f t="shared" si="13"/>
        <v>0</v>
      </c>
      <c r="BW16">
        <f t="shared" si="14"/>
        <v>0</v>
      </c>
      <c r="BX16">
        <f t="shared" si="15"/>
        <v>0</v>
      </c>
      <c r="BY16">
        <f t="shared" si="16"/>
        <v>0</v>
      </c>
      <c r="BZ16">
        <f t="shared" si="17"/>
        <v>0</v>
      </c>
      <c r="CA16">
        <f t="shared" si="18"/>
        <v>0</v>
      </c>
      <c r="CB16">
        <f t="shared" si="19"/>
        <v>0</v>
      </c>
      <c r="CC16">
        <f t="shared" si="20"/>
        <v>0</v>
      </c>
      <c r="CD16">
        <f t="shared" si="21"/>
        <v>0</v>
      </c>
      <c r="CE16">
        <f t="shared" si="22"/>
        <v>0</v>
      </c>
      <c r="CF16">
        <f t="shared" si="23"/>
        <v>0</v>
      </c>
      <c r="CG16">
        <f t="shared" si="24"/>
        <v>0</v>
      </c>
      <c r="CH16">
        <f t="shared" si="25"/>
        <v>0</v>
      </c>
      <c r="CI16">
        <f t="shared" si="26"/>
        <v>0</v>
      </c>
      <c r="CJ16">
        <f t="shared" si="27"/>
        <v>0</v>
      </c>
      <c r="CK16">
        <f t="shared" si="28"/>
        <v>0</v>
      </c>
      <c r="CL16">
        <f t="shared" si="29"/>
        <v>0</v>
      </c>
      <c r="CM16">
        <f t="shared" si="30"/>
        <v>0</v>
      </c>
      <c r="CN16">
        <f t="shared" si="31"/>
        <v>0</v>
      </c>
    </row>
  </sheetData>
  <sortState xmlns:xlrd2="http://schemas.microsoft.com/office/spreadsheetml/2017/richdata2" ref="A9:XFD17">
    <sortCondition ref="BE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800-000000000000}">
      <formula1>1</formula1>
      <formula2>4</formula2>
    </dataValidation>
    <dataValidation type="whole" allowBlank="1" showInputMessage="1" showErrorMessage="1" sqref="BG4" xr:uid="{00000000-0002-0000-0800-000001000000}">
      <formula1>1</formula1>
      <formula2>2</formula2>
    </dataValidation>
    <dataValidation type="whole" operator="lessThan" allowBlank="1" showInputMessage="1" showErrorMessage="1" sqref="BG5" xr:uid="{00000000-0002-0000-0800-000002000000}">
      <formula1>9</formula1>
    </dataValidation>
    <dataValidation type="whole" operator="lessThan" allowBlank="1" showInputMessage="1" showErrorMessage="1" sqref="BG6" xr:uid="{00000000-0002-0000-0800-000003000000}">
      <formula1>340</formula1>
    </dataValidation>
    <dataValidation type="list" allowBlank="1" showInputMessage="1" showErrorMessage="1" sqref="BH1:BH2 BH9:BH65395" xr:uid="{00000000-0002-0000-0800-000004000000}">
      <formula1>"ja,nee"</formula1>
    </dataValidation>
    <dataValidation type="decimal" allowBlank="1" showInputMessage="1" showErrorMessage="1" sqref="H1:H2 K1:K2 P1:P2 S1:S2 X1:X2 AA1:AA2 AI1:AI2 AF1:AF2 AN1:AN2 AQ1:AQ2 AY1:AY2 AV1:AV2 AI9:AI65395 H9:H65395 AA9:AA65395 X9:X65395 P9:P65395 S9:S65395 K9:K65395 AF9:AF65395 AQ9:AQ65395 AN9:AN65395 AY9:AY65395 AV9:AV65395" xr:uid="{00000000-0002-0000-08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L9:L65395 Y9:Y65395 T9:T65395 I9:I65395 AB9:AB65395 AG9:AG65395 Q9:Q65395 AJ9:AJ65395 AO9:AO65395 AR9:AR65395 AW9:AW65395 AZ9:AZ65395" xr:uid="{00000000-0002-0000-0800-000006000000}">
      <formula1>0</formula1>
      <formula2>10</formula2>
    </dataValidation>
    <dataValidation operator="lessThan" allowBlank="1" showInputMessage="1" showErrorMessage="1" sqref="O1:O2 AE1:AE2 AU1:AU2 O9:O65395 AE9:AE65395 AU9:AU65395" xr:uid="{00000000-0002-0000-08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865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6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7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8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9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0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1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2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31750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3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4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31750</xdr:colOff>
                    <xdr:row>6</xdr:row>
                    <xdr:rowOff>31750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5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6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1517650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7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8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9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31750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0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31750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1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31750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2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31750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3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31750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4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85bda71-88ce-428b-9832-95eaa3dce989}" enabled="0" method="" siteId="{585bda71-88ce-428b-9832-95eaa3dce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3</vt:i4>
      </vt:variant>
    </vt:vector>
  </HeadingPairs>
  <TitlesOfParts>
    <vt:vector size="22" baseType="lpstr">
      <vt:lpstr>Informatie</vt:lpstr>
      <vt:lpstr>50(AB)</vt:lpstr>
      <vt:lpstr>60(AB)</vt:lpstr>
      <vt:lpstr>70(AB)</vt:lpstr>
      <vt:lpstr>70(C)</vt:lpstr>
      <vt:lpstr>80(C)</vt:lpstr>
      <vt:lpstr>80(DE)</vt:lpstr>
      <vt:lpstr>90(C)</vt:lpstr>
      <vt:lpstr>90(DE)</vt:lpstr>
      <vt:lpstr>100(DE)</vt:lpstr>
      <vt:lpstr>100(C)</vt:lpstr>
      <vt:lpstr>110(DE)</vt:lpstr>
      <vt:lpstr>120(DE)</vt:lpstr>
      <vt:lpstr>Kampioenen</vt:lpstr>
      <vt:lpstr>130(DE)</vt:lpstr>
      <vt:lpstr>100-130(CDE)</vt:lpstr>
      <vt:lpstr>Diversen</vt:lpstr>
      <vt:lpstr>Instellingen</vt:lpstr>
      <vt:lpstr>Afvaardiging</vt:lpstr>
      <vt:lpstr>Afvaardiging!Afdruktitels</vt:lpstr>
      <vt:lpstr>Diversen!Afdruktitels</vt:lpstr>
      <vt:lpstr>Kampioenen!Afdruktitels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Laura Born</cp:lastModifiedBy>
  <cp:lastPrinted>2024-12-18T06:54:35Z</cp:lastPrinted>
  <dcterms:created xsi:type="dcterms:W3CDTF">2007-03-07T12:54:43Z</dcterms:created>
  <dcterms:modified xsi:type="dcterms:W3CDTF">2024-12-18T07:00:21Z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