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drawings/drawing22.xml" ContentType="application/vnd.openxmlformats-officedocument.drawing+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drawings/drawing23.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drawings/drawing24.xml" ContentType="application/vnd.openxmlformats-officedocument.drawing+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5.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drawings/drawing26.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drawings/drawing27.xml" ContentType="application/vnd.openxmlformats-officedocument.drawing+xml"/>
  <Override PartName="/xl/ctrlProps/ctrlProp633.xml" ContentType="application/vnd.ms-excel.controlproperties+xml"/>
  <Override PartName="/xl/drawings/drawing28.xml" ContentType="application/vnd.openxmlformats-officedocument.drawing+xml"/>
  <Override PartName="/xl/ctrlProps/ctrlProp634.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myhavi-my.sharepoint.com/personal/laura_born_havi_com/Documents/PPSV Bussloo/Kring Berkel IJssel/Outdoor 2025/Selecties/Uitslagen voor website/"/>
    </mc:Choice>
  </mc:AlternateContent>
  <xr:revisionPtr revIDLastSave="0" documentId="8_{C7FBA09C-D248-4BBC-AC70-7653DF3B04C0}" xr6:coauthVersionLast="47" xr6:coauthVersionMax="47" xr10:uidLastSave="{00000000-0000-0000-0000-000000000000}"/>
  <bookViews>
    <workbookView xWindow="-110" yWindow="-110" windowWidth="19420" windowHeight="10300" tabRatio="844" xr2:uid="{00000000-000D-0000-FFFF-FFFF00000000}"/>
  </bookViews>
  <sheets>
    <sheet name="Informatie" sheetId="162" r:id="rId1"/>
    <sheet name="BB (AB)" sheetId="217" state="hidden" r:id="rId2"/>
    <sheet name="BB (C)" sheetId="218" state="hidden" r:id="rId3"/>
    <sheet name="BB (DE)" sheetId="201" state="hidden"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 M2 (AB)" sheetId="229" r:id="rId16"/>
    <sheet name="M1 - M2 (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10" localSheetId="26">Diversen!#REF!</definedName>
    <definedName name="Dressuur_11" localSheetId="26">Diversen!#REF!</definedName>
    <definedName name="Dressuur_12" localSheetId="26">Diversen!#REF!</definedName>
    <definedName name="Dressuur_13" localSheetId="26">Diversen!#REF!</definedName>
    <definedName name="Dressuur_14" localSheetId="26">Diversen!#REF!</definedName>
    <definedName name="Dressuur_15" localSheetId="26">Diversen!#REF!</definedName>
    <definedName name="Dressuur_17"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J9" i="224" l="1"/>
  <c r="BD9" i="224"/>
  <c r="BC9" i="224"/>
  <c r="BI9" i="224" s="1"/>
  <c r="Z9" i="224"/>
  <c r="R9" i="224"/>
  <c r="J9" i="224"/>
  <c r="BJ9" i="222"/>
  <c r="BD9" i="222"/>
  <c r="BC9" i="222"/>
  <c r="BI9" i="222" s="1"/>
  <c r="Z9" i="222"/>
  <c r="R9" i="222"/>
  <c r="J9" i="222"/>
  <c r="BC9" i="232"/>
  <c r="BI9" i="232" s="1"/>
  <c r="Z9" i="232"/>
  <c r="R9" i="232"/>
  <c r="J9" i="232"/>
  <c r="BD9" i="232" s="1"/>
  <c r="BJ9" i="232" s="1"/>
  <c r="BC10" i="231"/>
  <c r="BI10" i="231" s="1"/>
  <c r="BC9" i="231"/>
  <c r="BI9" i="231" s="1"/>
  <c r="Z10" i="231"/>
  <c r="Z9" i="231"/>
  <c r="R10" i="231"/>
  <c r="R9" i="231"/>
  <c r="J10" i="231"/>
  <c r="J9" i="231"/>
  <c r="BC12" i="228"/>
  <c r="BI12" i="228" s="1"/>
  <c r="BC11" i="228"/>
  <c r="BI11" i="228" s="1"/>
  <c r="BC9" i="228"/>
  <c r="BI9" i="228" s="1"/>
  <c r="BC10" i="228"/>
  <c r="BI10" i="228" s="1"/>
  <c r="Z12" i="228"/>
  <c r="Z11" i="228"/>
  <c r="Z9" i="228"/>
  <c r="Z10" i="228"/>
  <c r="R12" i="228"/>
  <c r="R11" i="228"/>
  <c r="R9" i="228"/>
  <c r="R10" i="228"/>
  <c r="J12" i="228"/>
  <c r="J11" i="228"/>
  <c r="J9" i="228"/>
  <c r="J10" i="228"/>
  <c r="BC17" i="225"/>
  <c r="BI17" i="225" s="1"/>
  <c r="BC16" i="225"/>
  <c r="BI16" i="225" s="1"/>
  <c r="BC14" i="225"/>
  <c r="BI14" i="225" s="1"/>
  <c r="BC11" i="225"/>
  <c r="BI11" i="225" s="1"/>
  <c r="BC20" i="225"/>
  <c r="BI20" i="225" s="1"/>
  <c r="BC19" i="225"/>
  <c r="BI19" i="225" s="1"/>
  <c r="BC18" i="225"/>
  <c r="BI18" i="225" s="1"/>
  <c r="BC13" i="225"/>
  <c r="BI13" i="225" s="1"/>
  <c r="BC15" i="225"/>
  <c r="BI15" i="225" s="1"/>
  <c r="BC12" i="225"/>
  <c r="BI12" i="225" s="1"/>
  <c r="BC10" i="225"/>
  <c r="BI10" i="225" s="1"/>
  <c r="BC9" i="225"/>
  <c r="BI9" i="225" s="1"/>
  <c r="Z17" i="225"/>
  <c r="Z16" i="225"/>
  <c r="Z14" i="225"/>
  <c r="Z11" i="225"/>
  <c r="Z20" i="225"/>
  <c r="Z19" i="225"/>
  <c r="Z18" i="225"/>
  <c r="Z13" i="225"/>
  <c r="Z15" i="225"/>
  <c r="Z12" i="225"/>
  <c r="Z10" i="225"/>
  <c r="Z9" i="225"/>
  <c r="R17" i="225"/>
  <c r="R16" i="225"/>
  <c r="R14" i="225"/>
  <c r="R11" i="225"/>
  <c r="R20" i="225"/>
  <c r="R19" i="225"/>
  <c r="R18" i="225"/>
  <c r="R13" i="225"/>
  <c r="R15" i="225"/>
  <c r="R12" i="225"/>
  <c r="R10" i="225"/>
  <c r="R9" i="225"/>
  <c r="J17" i="225"/>
  <c r="BD17" i="225" s="1"/>
  <c r="BJ17" i="225" s="1"/>
  <c r="J16" i="225"/>
  <c r="BD16" i="225" s="1"/>
  <c r="BJ16" i="225" s="1"/>
  <c r="J14" i="225"/>
  <c r="BD14" i="225" s="1"/>
  <c r="BJ14" i="225" s="1"/>
  <c r="J11" i="225"/>
  <c r="BD11" i="225" s="1"/>
  <c r="BJ11" i="225" s="1"/>
  <c r="J20" i="225"/>
  <c r="J19" i="225"/>
  <c r="BD19" i="225" s="1"/>
  <c r="BJ19" i="225" s="1"/>
  <c r="J18" i="225"/>
  <c r="J13" i="225"/>
  <c r="BD13" i="225" s="1"/>
  <c r="BJ13" i="225" s="1"/>
  <c r="J15" i="225"/>
  <c r="BD15" i="225" s="1"/>
  <c r="BJ15" i="225" s="1"/>
  <c r="J12" i="225"/>
  <c r="BD12" i="225" s="1"/>
  <c r="BJ12" i="225" s="1"/>
  <c r="J10" i="225"/>
  <c r="BD10" i="225" s="1"/>
  <c r="BJ10" i="225" s="1"/>
  <c r="J9" i="225"/>
  <c r="BD9" i="225" s="1"/>
  <c r="BJ9" i="225" s="1"/>
  <c r="BC10" i="221"/>
  <c r="BC9" i="221"/>
  <c r="Z22" i="221"/>
  <c r="Z24" i="221"/>
  <c r="Z21" i="221"/>
  <c r="Z23" i="221"/>
  <c r="Z15" i="221"/>
  <c r="Z20" i="221"/>
  <c r="Z13" i="221"/>
  <c r="Z12" i="221"/>
  <c r="Z11" i="221"/>
  <c r="Z18" i="221"/>
  <c r="Z17" i="221"/>
  <c r="Z19" i="221"/>
  <c r="Z14" i="221"/>
  <c r="Z16" i="221"/>
  <c r="Z10" i="221"/>
  <c r="Z9" i="221"/>
  <c r="R22" i="221"/>
  <c r="R24" i="221"/>
  <c r="R21" i="221"/>
  <c r="R23" i="221"/>
  <c r="R15" i="221"/>
  <c r="R20" i="221"/>
  <c r="R13" i="221"/>
  <c r="R12" i="221"/>
  <c r="R11" i="221"/>
  <c r="R18" i="221"/>
  <c r="R17" i="221"/>
  <c r="R19" i="221"/>
  <c r="R14" i="221"/>
  <c r="R16" i="221"/>
  <c r="R10" i="221"/>
  <c r="R9" i="221"/>
  <c r="J22" i="221"/>
  <c r="J24" i="221"/>
  <c r="J21" i="221"/>
  <c r="J23" i="221"/>
  <c r="J15" i="221"/>
  <c r="BJ15" i="221" s="1"/>
  <c r="J20" i="221"/>
  <c r="BJ20" i="221" s="1"/>
  <c r="J13" i="221"/>
  <c r="BJ13" i="221" s="1"/>
  <c r="J12" i="221"/>
  <c r="J11" i="221"/>
  <c r="J18" i="221"/>
  <c r="J17" i="221"/>
  <c r="J19" i="221"/>
  <c r="J14" i="221"/>
  <c r="J16" i="221"/>
  <c r="J10" i="221"/>
  <c r="J9" i="221"/>
  <c r="BC10" i="219"/>
  <c r="BI10" i="219" s="1"/>
  <c r="BC9" i="219"/>
  <c r="BI9" i="219" s="1"/>
  <c r="Z10" i="219"/>
  <c r="Z9" i="219"/>
  <c r="R10" i="219"/>
  <c r="R9" i="219"/>
  <c r="J10" i="219"/>
  <c r="J9" i="219"/>
  <c r="BC12" i="220"/>
  <c r="BI12" i="220" s="1"/>
  <c r="BC11" i="220"/>
  <c r="BI11" i="220" s="1"/>
  <c r="BC10" i="220"/>
  <c r="BI10" i="220" s="1"/>
  <c r="BC9" i="220"/>
  <c r="BI9" i="220" s="1"/>
  <c r="Z12" i="220"/>
  <c r="Z11" i="220"/>
  <c r="Z10" i="220"/>
  <c r="Z9" i="220"/>
  <c r="R12" i="220"/>
  <c r="R11" i="220"/>
  <c r="R10" i="220"/>
  <c r="R9" i="220"/>
  <c r="J12" i="220"/>
  <c r="J11" i="220"/>
  <c r="J10" i="220"/>
  <c r="J9" i="220"/>
  <c r="BJ9" i="234"/>
  <c r="BD9" i="234"/>
  <c r="BC9" i="234"/>
  <c r="BI9" i="234" s="1"/>
  <c r="Z9" i="234"/>
  <c r="R9" i="234"/>
  <c r="J9" i="234"/>
  <c r="G6" i="219"/>
  <c r="BC9" i="227"/>
  <c r="BI9" i="227" s="1"/>
  <c r="Z9" i="227"/>
  <c r="R9" i="227"/>
  <c r="BD9" i="227" s="1"/>
  <c r="BJ9" i="227" s="1"/>
  <c r="J9" i="227"/>
  <c r="J4" i="5"/>
  <c r="I4" i="5"/>
  <c r="BD10" i="231" l="1"/>
  <c r="BJ10" i="231" s="1"/>
  <c r="BD9" i="231"/>
  <c r="BJ9" i="231" s="1"/>
  <c r="BD9" i="228"/>
  <c r="BJ9" i="228" s="1"/>
  <c r="BD11" i="228"/>
  <c r="BJ11" i="228" s="1"/>
  <c r="BD12" i="228"/>
  <c r="BJ12" i="228" s="1"/>
  <c r="BD10" i="228"/>
  <c r="BJ10" i="228" s="1"/>
  <c r="BD20" i="225"/>
  <c r="BJ20" i="225" s="1"/>
  <c r="BD18" i="225"/>
  <c r="BJ18" i="225" s="1"/>
  <c r="BJ12" i="221"/>
  <c r="BJ19" i="221"/>
  <c r="BJ17" i="221"/>
  <c r="BJ24" i="221"/>
  <c r="BJ23" i="221"/>
  <c r="BJ18" i="221"/>
  <c r="BJ16" i="221"/>
  <c r="BD9" i="221"/>
  <c r="BJ9" i="221" s="1"/>
  <c r="BJ11" i="221"/>
  <c r="BD10" i="221"/>
  <c r="BJ10" i="221" s="1"/>
  <c r="BJ21" i="221"/>
  <c r="BJ14" i="221"/>
  <c r="BJ22" i="221"/>
  <c r="BD9" i="219"/>
  <c r="BJ9" i="219" s="1"/>
  <c r="BD10" i="219"/>
  <c r="BJ10" i="219" s="1"/>
  <c r="BD11" i="220"/>
  <c r="BJ11" i="220" s="1"/>
  <c r="BD9" i="220"/>
  <c r="BJ9" i="220" s="1"/>
  <c r="BD10" i="220"/>
  <c r="BJ10" i="220" s="1"/>
  <c r="BD12" i="220"/>
  <c r="BJ12" i="220" s="1"/>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6"/>
  <c r="AM7" i="236"/>
  <c r="AE7" i="236"/>
  <c r="W7" i="236"/>
  <c r="O7" i="236"/>
  <c r="G7" i="236"/>
  <c r="AU6" i="236"/>
  <c r="AM6" i="236"/>
  <c r="AE6" i="236"/>
  <c r="W6" i="236"/>
  <c r="O6" i="236"/>
  <c r="G6" i="236"/>
  <c r="O5" i="236"/>
  <c r="O4" i="236"/>
  <c r="BF2" i="236" s="1"/>
  <c r="BL3" i="236"/>
  <c r="C3" i="236"/>
  <c r="BC2" i="236"/>
  <c r="AX2" i="236"/>
  <c r="AP2" i="236"/>
  <c r="AH2" i="236"/>
  <c r="Z2" i="236"/>
  <c r="R2" i="236"/>
  <c r="J2" i="236"/>
  <c r="D2" i="236"/>
  <c r="AU7" i="235"/>
  <c r="AM7" i="235"/>
  <c r="AE7" i="235"/>
  <c r="AU6" i="235"/>
  <c r="AM6" i="235"/>
  <c r="AE6" i="235"/>
  <c r="O5" i="235"/>
  <c r="O4" i="235"/>
  <c r="BF2" i="235" s="1"/>
  <c r="BL3" i="235"/>
  <c r="C3" i="235"/>
  <c r="BC2" i="235"/>
  <c r="AX2" i="235"/>
  <c r="AP2" i="235"/>
  <c r="AH2" i="235"/>
  <c r="Z2" i="235"/>
  <c r="R2" i="235"/>
  <c r="J2" i="235"/>
  <c r="D2" i="235"/>
  <c r="AU7" i="234"/>
  <c r="AM7" i="234"/>
  <c r="AE7" i="234"/>
  <c r="AU6" i="234"/>
  <c r="AM6" i="234"/>
  <c r="AE6" i="234"/>
  <c r="O5" i="234"/>
  <c r="O4" i="234"/>
  <c r="BF2" i="234" s="1"/>
  <c r="BL3" i="234"/>
  <c r="C3" i="234"/>
  <c r="BC2" i="234"/>
  <c r="AX2" i="234"/>
  <c r="AP2" i="234"/>
  <c r="AH2" i="234"/>
  <c r="Z2" i="234"/>
  <c r="R2" i="234"/>
  <c r="J2" i="234"/>
  <c r="D2" i="234"/>
  <c r="AU7" i="233"/>
  <c r="AM7" i="233"/>
  <c r="AE7" i="233"/>
  <c r="AU6" i="233"/>
  <c r="AM6" i="233"/>
  <c r="AE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E2" i="230" s="1"/>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F2"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F2" i="228" s="1"/>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E2" i="227" s="1"/>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F2" i="225" s="1"/>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F2" i="224" s="1"/>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C2" i="223"/>
  <c r="AX2" i="223"/>
  <c r="AP2" i="223"/>
  <c r="AH2" i="223"/>
  <c r="Z2" i="223"/>
  <c r="R2" i="223"/>
  <c r="J2" i="223"/>
  <c r="D2" i="223"/>
  <c r="BD2" i="226" l="1"/>
  <c r="BJ2" i="226" s="1"/>
  <c r="BD2" i="236"/>
  <c r="BJ2" i="236" s="1"/>
  <c r="BD2" i="233"/>
  <c r="BJ2" i="233" s="1"/>
  <c r="BD2" i="232"/>
  <c r="BJ2" i="232" s="1"/>
  <c r="BF2" i="233"/>
  <c r="BE2" i="234"/>
  <c r="BI2" i="234" s="1"/>
  <c r="BE2" i="223"/>
  <c r="BI2" i="223" s="1"/>
  <c r="BE2" i="226"/>
  <c r="BI2" i="226" s="1"/>
  <c r="BE2" i="235"/>
  <c r="BI2" i="235" s="1"/>
  <c r="BE2" i="228"/>
  <c r="BI2" i="228" s="1"/>
  <c r="BE2" i="236"/>
  <c r="BI2" i="236" s="1"/>
  <c r="BD2" i="228"/>
  <c r="BJ2" i="228" s="1"/>
  <c r="BF2" i="230"/>
  <c r="BI2" i="230" s="1"/>
  <c r="BD2" i="234"/>
  <c r="BJ2" i="234" s="1"/>
  <c r="BE2" i="224"/>
  <c r="BI2" i="224" s="1"/>
  <c r="BD2" i="227"/>
  <c r="BJ2" i="227" s="1"/>
  <c r="BD2" i="224"/>
  <c r="BJ2" i="224" s="1"/>
  <c r="BE2" i="225"/>
  <c r="BI2" i="225" s="1"/>
  <c r="BD2" i="229"/>
  <c r="BJ2" i="229" s="1"/>
  <c r="BD2" i="230"/>
  <c r="BJ2" i="230" s="1"/>
  <c r="BE2" i="231"/>
  <c r="BI2" i="231" s="1"/>
  <c r="BD2" i="235"/>
  <c r="BJ2" i="235" s="1"/>
  <c r="BD2" i="223"/>
  <c r="BJ2" i="223" s="1"/>
  <c r="BD2" i="225"/>
  <c r="BJ2" i="225" s="1"/>
  <c r="BD2" i="231"/>
  <c r="BJ2" i="231" s="1"/>
  <c r="BE2" i="229"/>
  <c r="BI2" i="229" s="1"/>
  <c r="BF2" i="227"/>
  <c r="BI2" i="227" s="1"/>
  <c r="BF2" i="232"/>
  <c r="BI2" i="232" s="1"/>
  <c r="BI2" i="233"/>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E2" i="220" s="1"/>
  <c r="BL3" i="220"/>
  <c r="C3" i="220"/>
  <c r="BC2" i="220"/>
  <c r="AX2" i="220"/>
  <c r="AP2" i="220"/>
  <c r="AH2" i="220"/>
  <c r="Z2" i="220"/>
  <c r="R2" i="220"/>
  <c r="J2" i="220"/>
  <c r="D2" i="220"/>
  <c r="AU7" i="219"/>
  <c r="AM7" i="219"/>
  <c r="AE7" i="219"/>
  <c r="W7" i="219"/>
  <c r="O7" i="219"/>
  <c r="G7" i="219"/>
  <c r="AU6" i="219"/>
  <c r="AM6" i="219"/>
  <c r="AE6" i="219"/>
  <c r="W6" i="219"/>
  <c r="O6" i="219"/>
  <c r="O5" i="219"/>
  <c r="O4" i="219"/>
  <c r="BF2" i="219" s="1"/>
  <c r="BL3" i="219"/>
  <c r="C3" i="219"/>
  <c r="BC2" i="219"/>
  <c r="AX2" i="219"/>
  <c r="AP2" i="219"/>
  <c r="AH2" i="219"/>
  <c r="Z2" i="219"/>
  <c r="R2" i="219"/>
  <c r="J2" i="219"/>
  <c r="D2" i="219"/>
  <c r="AU7" i="218"/>
  <c r="AM7" i="218"/>
  <c r="AE7" i="218"/>
  <c r="W7" i="218"/>
  <c r="O7" i="218"/>
  <c r="G7" i="218"/>
  <c r="AU6" i="218"/>
  <c r="AM6" i="218"/>
  <c r="AE6" i="218"/>
  <c r="W6" i="218"/>
  <c r="O6" i="218"/>
  <c r="G6" i="218"/>
  <c r="O5" i="218"/>
  <c r="O4" i="218"/>
  <c r="BF2" i="218" s="1"/>
  <c r="BL3" i="218"/>
  <c r="C3"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E10" i="221" l="1"/>
  <c r="BI10" i="221" s="1"/>
  <c r="BE9" i="221"/>
  <c r="BI9" i="221" s="1"/>
  <c r="BF2" i="221"/>
  <c r="BE2" i="219"/>
  <c r="BI2" i="219" s="1"/>
  <c r="BE2" i="221"/>
  <c r="BD2" i="218"/>
  <c r="BJ2" i="218" s="1"/>
  <c r="BD2" i="222"/>
  <c r="BJ2" i="222" s="1"/>
  <c r="BD2" i="217"/>
  <c r="BJ2" i="217" s="1"/>
  <c r="BE2" i="218"/>
  <c r="BD2" i="219"/>
  <c r="BJ2" i="219" s="1"/>
  <c r="BD2" i="220"/>
  <c r="BJ2" i="220" s="1"/>
  <c r="BD2" i="221"/>
  <c r="BJ2" i="221" s="1"/>
  <c r="BI2" i="218"/>
  <c r="BF2" i="222"/>
  <c r="BI2" i="222" s="1"/>
  <c r="BF2" i="217"/>
  <c r="BI2" i="217" s="1"/>
  <c r="BF2" i="220"/>
  <c r="BI2" i="220" s="1"/>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I2" i="221" l="1"/>
  <c r="BF2" i="201"/>
  <c r="BI2" i="201" s="1"/>
  <c r="BD2" i="201"/>
  <c r="BJ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uitslagen_dr" type="6" refreshedVersion="4" background="1">
    <textPr prompt="0" sourceFile="C:\Users\wromi\Documents\Mijn Concours 3.5 bestanden\DOCUMENTEN\uitslagen_dr.txt" decimal="," thousands=".">
      <textFields count="9">
        <textField/>
        <textField/>
        <textField/>
        <textField/>
        <textField/>
        <textField/>
        <textField/>
        <textField/>
        <textField/>
      </textFields>
    </textPr>
  </connection>
  <connection id="2" xr16:uid="{00000000-0015-0000-FFFF-FFFF01000000}" name="uitslagen_dr1" type="6" refreshedVersion="4" background="1" saveData="1">
    <textPr prompt="0" sourceFile="C:\Users\wromi\Documents\Mijn Concours 3.5 bestanden\DOCUMENTEN\uitslagen_dr.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<sst xmlns="http://schemas.openxmlformats.org/spreadsheetml/2006/main" count="2463" uniqueCount="277">
  <si>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</si>
  <si>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</si>
  <si>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</si>
  <si>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</si>
  <si>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</si>
  <si>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</si>
  <si>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</si>
  <si>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</si>
  <si>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</si>
  <si>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</si>
  <si>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</si>
  <si>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</si>
  <si>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</si>
  <si>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</si>
  <si>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</si>
  <si>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</si>
  <si>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</si>
  <si>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</si>
  <si>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</si>
  <si>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</si>
  <si>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</si>
  <si>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</si>
  <si>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</si>
  <si>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</si>
  <si>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</si>
  <si>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</si>
  <si>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</si>
  <si>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</si>
  <si>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</si>
  <si>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</si>
  <si>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</si>
  <si>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</si>
  <si>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</si>
  <si>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</si>
  <si>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</si>
  <si>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</si>
  <si>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</si>
  <si>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</si>
  <si>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</si>
  <si>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</si>
  <si>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</si>
  <si>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</si>
  <si>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</si>
  <si>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</si>
  <si>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</si>
  <si>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</si>
  <si>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</si>
  <si>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</si>
  <si>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</si>
  <si>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</si>
  <si>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</si>
  <si>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</si>
  <si>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</si>
  <si>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</si>
  <si>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</si>
  <si>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</si>
  <si>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</si>
  <si>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</si>
  <si>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</si>
  <si>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</si>
  <si>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</si>
  <si>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</si>
  <si>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</si>
  <si>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</si>
  <si>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</si>
  <si>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</si>
  <si>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</si>
  <si>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</si>
  <si>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</si>
  <si>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</si>
  <si>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</si>
  <si>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</si>
  <si>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</si>
  <si>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</si>
  <si>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</si>
  <si>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</si>
  <si>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</si>
  <si>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</si>
  <si>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</si>
  <si>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</si>
  <si>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</si>
  <si>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</si>
  <si>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</si>
  <si>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</si>
  <si>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</si>
  <si>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</si>
  <si>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</si>
  <si>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</si>
  <si>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</si>
  <si>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</si>
  <si>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</si>
  <si>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</si>
  <si>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</si>
  <si>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</si>
  <si>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</si>
  <si>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</si>
  <si>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</si>
  <si>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</si>
  <si>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</si>
  <si>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</si>
  <si>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</si>
  <si>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</si>
  <si>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A / B</t>
  </si>
  <si>
    <t>C</t>
  </si>
  <si>
    <t>D / E</t>
  </si>
  <si>
    <t>Klasse L1-L2 cat. AB samenvoegen</t>
  </si>
  <si>
    <t>Tabbladen B, L1-L2, M1-M2, Z1-Z2 nodig</t>
  </si>
  <si>
    <t>Klasse Z1-Z2 cat. CDE samenvoegen</t>
  </si>
  <si>
    <t>C / D / E</t>
  </si>
  <si>
    <t>Klasse BB verbergen</t>
  </si>
  <si>
    <t>Nee</t>
  </si>
  <si>
    <t>BB</t>
  </si>
  <si>
    <t>Discipline:</t>
  </si>
  <si>
    <t xml:space="preserve">Import gegevens </t>
  </si>
  <si>
    <t>Importeren punten en/of plaatsing</t>
  </si>
  <si>
    <t>1: Punten van de proef</t>
  </si>
  <si>
    <t>Ruiter / amazone</t>
  </si>
  <si>
    <t>Kring Berkel IJssel</t>
  </si>
  <si>
    <t>Loenermarkruiters, PC. De</t>
  </si>
  <si>
    <t>Blitz</t>
  </si>
  <si>
    <t>Graafschap, PC. De</t>
  </si>
  <si>
    <t>1012995PP</t>
  </si>
  <si>
    <t>Petri Van Den Hout</t>
  </si>
  <si>
    <t>IJsselruiters, PC. De</t>
  </si>
  <si>
    <t>1019744NS</t>
  </si>
  <si>
    <t>Number One</t>
  </si>
  <si>
    <t>Oortveldruiters, PC. De</t>
  </si>
  <si>
    <t>Veluwezoom (HSV.), PC. De</t>
  </si>
  <si>
    <t>1018215RS</t>
  </si>
  <si>
    <t>Ricky Renno</t>
  </si>
  <si>
    <t>B -E</t>
  </si>
  <si>
    <t>Kiki Peters</t>
  </si>
  <si>
    <t>B -D</t>
  </si>
  <si>
    <t>Sarah Sligman</t>
  </si>
  <si>
    <t>Cas Swinkels te Bokkel</t>
  </si>
  <si>
    <t>B -C</t>
  </si>
  <si>
    <t>Zowel de afgevaardigden als de reserves dienen zich in te schrijven via mijn KNHS.</t>
  </si>
  <si>
    <t>Reserveruiters die niet ingezet worden, krijgen hun inschrijfgeld</t>
  </si>
  <si>
    <t>automatisch weer retour geboekt!</t>
  </si>
  <si>
    <t xml:space="preserve">Loenen </t>
  </si>
  <si>
    <t xml:space="preserve">Empe </t>
  </si>
  <si>
    <t xml:space="preserve">Wilp </t>
  </si>
  <si>
    <t>Gorssel-Zutphen</t>
  </si>
  <si>
    <t>27 april</t>
  </si>
  <si>
    <t>Westervoort</t>
  </si>
  <si>
    <t xml:space="preserve">12 april </t>
  </si>
  <si>
    <t xml:space="preserve">17-18 mei </t>
  </si>
  <si>
    <t>7-9 juni</t>
  </si>
  <si>
    <t>1021652VH</t>
  </si>
  <si>
    <t>Gorssel-Zutphen, PC.</t>
  </si>
  <si>
    <t>1014264GH</t>
  </si>
  <si>
    <t>Grand Kane</t>
  </si>
  <si>
    <t>1006157AE</t>
  </si>
  <si>
    <t>Annick B.</t>
  </si>
  <si>
    <t>1019815LB</t>
  </si>
  <si>
    <t>Lynn B</t>
  </si>
  <si>
    <t>975173CD</t>
  </si>
  <si>
    <t>Casper van de Peelweg</t>
  </si>
  <si>
    <t>990531VP</t>
  </si>
  <si>
    <t>Verano</t>
  </si>
  <si>
    <t>964468PD</t>
  </si>
  <si>
    <t>Pandora</t>
  </si>
  <si>
    <t>1000151GO</t>
  </si>
  <si>
    <t>Ghalid Van Stal Karima</t>
  </si>
  <si>
    <t>981520NS</t>
  </si>
  <si>
    <t>Nanou</t>
  </si>
  <si>
    <t>923001HV</t>
  </si>
  <si>
    <t>Hekarla SIH</t>
  </si>
  <si>
    <t>985380CL</t>
  </si>
  <si>
    <t>Joyton Heavenly Blue</t>
  </si>
  <si>
    <t>1028118BS</t>
  </si>
  <si>
    <t>Boots</t>
  </si>
  <si>
    <t>987978IT</t>
  </si>
  <si>
    <t>Izzy Furzley</t>
  </si>
  <si>
    <t>996890BS</t>
  </si>
  <si>
    <t>Blue Ocean</t>
  </si>
  <si>
    <t>1018191GH</t>
  </si>
  <si>
    <t>Githe</t>
  </si>
  <si>
    <t>1016424MD</t>
  </si>
  <si>
    <t>Melody</t>
  </si>
  <si>
    <t>1022800DG</t>
  </si>
  <si>
    <t>Diamond's Dio</t>
  </si>
  <si>
    <t>1018519ES</t>
  </si>
  <si>
    <t>El Toro</t>
  </si>
  <si>
    <t>996044OV</t>
  </si>
  <si>
    <t>Ogene</t>
  </si>
  <si>
    <t>1029228HN</t>
  </si>
  <si>
    <t>Heidewonne's Pastel</t>
  </si>
  <si>
    <t>992610JV</t>
  </si>
  <si>
    <t>Jagger</t>
  </si>
  <si>
    <t>1012719BV</t>
  </si>
  <si>
    <t>Blue Eyes Eddy</t>
  </si>
  <si>
    <t>Semper Fidelis, PC.</t>
  </si>
  <si>
    <t>1022472RJ</t>
  </si>
  <si>
    <t>Riantha</t>
  </si>
  <si>
    <t>1028688JW</t>
  </si>
  <si>
    <t>Jeroentje</t>
  </si>
  <si>
    <t>1027286WV</t>
  </si>
  <si>
    <t>Wester Aikema's Donar</t>
  </si>
  <si>
    <t>1026982IB</t>
  </si>
  <si>
    <t>Ilana</t>
  </si>
  <si>
    <t>1028762RW</t>
  </si>
  <si>
    <t>Rieboy</t>
  </si>
  <si>
    <t>Anna van Hest</t>
  </si>
  <si>
    <t>L1-D</t>
  </si>
  <si>
    <t>L1-C</t>
  </si>
  <si>
    <t>L1-E</t>
  </si>
  <si>
    <t>Indy Elissen</t>
  </si>
  <si>
    <t>L2-E</t>
  </si>
  <si>
    <t>Naomi Brunekreeft</t>
  </si>
  <si>
    <t>Vera Dooper</t>
  </si>
  <si>
    <t>Puck Peters</t>
  </si>
  <si>
    <t>Lieke van Dijk</t>
  </si>
  <si>
    <t>L2-D</t>
  </si>
  <si>
    <t>Djoëlle Opperman</t>
  </si>
  <si>
    <t>M1-E</t>
  </si>
  <si>
    <t>Lizzy Veldhuis</t>
  </si>
  <si>
    <t>Babette van Loo</t>
  </si>
  <si>
    <t>B -B</t>
  </si>
  <si>
    <t>Djalyna Sneller</t>
  </si>
  <si>
    <t>Tess Terburg</t>
  </si>
  <si>
    <t>Eva Sanders</t>
  </si>
  <si>
    <t>Sofie Houx</t>
  </si>
  <si>
    <t>Elin Gerritsen</t>
  </si>
  <si>
    <t>Anne Snel</t>
  </si>
  <si>
    <t>Brit Vaartjes</t>
  </si>
  <si>
    <t>Floor Nieuwenhuis</t>
  </si>
  <si>
    <t>Zoë Veldhuis</t>
  </si>
  <si>
    <t>Lieve Vrielink</t>
  </si>
  <si>
    <t>Jessie de Jong</t>
  </si>
  <si>
    <t>Faya te Wildt</t>
  </si>
  <si>
    <t>Emma Bosch</t>
  </si>
  <si>
    <t>Ayla te Wildt</t>
  </si>
  <si>
    <t>Kantje's Katara</t>
  </si>
  <si>
    <t>Jordin Eulink</t>
  </si>
  <si>
    <t>Z1-D</t>
  </si>
  <si>
    <t>954258KE</t>
  </si>
  <si>
    <t>Mr. Apple</t>
  </si>
  <si>
    <t>Stormwind B</t>
  </si>
  <si>
    <t>Beukenoord's Balorig</t>
  </si>
  <si>
    <t>Suzzie</t>
  </si>
  <si>
    <t>Ymke Groen</t>
  </si>
  <si>
    <t>Bliss Midde</t>
  </si>
  <si>
    <t>Bente Breukink</t>
  </si>
  <si>
    <t>Lorrèn Krabbenborg</t>
  </si>
  <si>
    <t>1031928SK</t>
  </si>
  <si>
    <t>1030662MG</t>
  </si>
  <si>
    <t>1025509JV</t>
  </si>
  <si>
    <t>1021769SM</t>
  </si>
  <si>
    <t>996895BB</t>
  </si>
  <si>
    <t>973860HP</t>
  </si>
  <si>
    <t>Hamlets Monalyse</t>
  </si>
  <si>
    <t>961825SL</t>
  </si>
  <si>
    <t>Sierra</t>
  </si>
  <si>
    <t>963254CJ</t>
  </si>
  <si>
    <t>Corrie.d.</t>
  </si>
  <si>
    <t>996844SB</t>
  </si>
  <si>
    <t>Sulaatik's Fingers Crossed</t>
  </si>
  <si>
    <t>974464LB</t>
  </si>
  <si>
    <t>Leyla</t>
  </si>
  <si>
    <t>Ppsv. Bussloo, PC.</t>
  </si>
  <si>
    <t>986113AH</t>
  </si>
  <si>
    <t>Amigo</t>
  </si>
  <si>
    <t>948549DH</t>
  </si>
  <si>
    <t>Boris</t>
  </si>
  <si>
    <t>1001475SL</t>
  </si>
  <si>
    <t>Spoekie</t>
  </si>
  <si>
    <t>Sterre Didi Hiemstra</t>
  </si>
  <si>
    <t>Lieke Plante</t>
  </si>
  <si>
    <t>Cato Lenting</t>
  </si>
  <si>
    <t>Antje Jansen</t>
  </si>
  <si>
    <t>Phileine Breukink</t>
  </si>
  <si>
    <t>Maud Born</t>
  </si>
  <si>
    <t>Anouk Hammink</t>
  </si>
  <si>
    <t>Eva Hupkes</t>
  </si>
  <si>
    <t>M2-D</t>
  </si>
  <si>
    <t>L1-B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</si>
</sst>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2"/>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95">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horizontal="left" vertical="center"/>
    </xf>
    <xf numFmtId="0" fontId="1" fillId="0" borderId="1" xfId="0" applyFont="1" applyFill="1" applyBorder="1" applyProtection="1"/>
    <xf numFmtId="0" fontId="9" fillId="0" borderId="0" xfId="0" applyFont="1"/>
    <xf numFmtId="0" fontId="1" fillId="2" borderId="1" xfId="0" applyFont="1" applyFill="1" applyBorder="1" applyProtection="1"/>
    <xf numFmtId="0" fontId="1" fillId="0" borderId="1" xfId="0" applyFont="1" applyFill="1" applyBorder="1" applyProtection="1">
      <protection locked="0"/>
    </xf>
    <xf numFmtId="49" fontId="1" fillId="0" borderId="1" xfId="0" applyNumberFormat="1" applyFont="1" applyBorder="1" applyAlignment="1" applyProtection="1">
      <alignment horizontal="left"/>
      <protection locked="0"/>
    </xf>
    <xf numFmtId="0" fontId="10" fillId="0" borderId="0" xfId="0" applyFont="1"/>
    <xf numFmtId="0" fontId="0" fillId="6" borderId="1" xfId="0" applyFill="1" applyBorder="1" applyAlignment="1" applyProtection="1">
      <protection locked="0"/>
    </xf>
    <xf numFmtId="0" fontId="1" fillId="0" borderId="0" xfId="0" applyFont="1" applyAlignment="1" applyProtection="1">
      <protection locked="0"/>
    </xf>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16" fontId="0" fillId="4" borderId="7" xfId="0" applyNumberFormat="1" applyFill="1" applyBorder="1" applyAlignment="1" applyProtection="1">
      <alignment horizontal="center"/>
      <protection locked="0"/>
    </xf>
    <xf numFmtId="16" fontId="0" fillId="5" borderId="7" xfId="0" applyNumberForma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2">
    <cellStyle name="Standaard" xfId="0" builtinId="0"/>
    <cellStyle name="Standaard 2" xfId="1" xr:uid="{00000000-0005-0000-0000-000001000000}"/>
  </cellStyles>
  <dxfs count="22">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CheckBox" fmlaLink="$G$2" lockText="1"/>
</file>

<file path=xl/ctrlProps/ctrlProp627.xml><?xml version="1.0" encoding="utf-8"?>
<formControlPr xmlns="http://schemas.microsoft.com/office/spreadsheetml/2009/9/main" objectType="CheckBox" fmlaLink="$H$2"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00000000-0008-0000-0200-00000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00000000-0008-0000-0200-000002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00000000-0008-0000-0200-000003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00000000-0008-0000-0200-000004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00000000-0008-0000-0200-000005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00000000-0008-0000-0200-000006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00000000-0008-0000-0200-000007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00000000-0008-0000-0200-00000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00000000-0008-0000-0200-000009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00000000-0008-0000-0200-00000A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00000000-0008-0000-0200-00000B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00000000-0008-0000-0200-00000C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00000000-0008-0000-0200-00000D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00000000-0008-0000-0200-00000E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00000000-0008-0000-0200-00000F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00000000-0008-0000-0200-000010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00000000-0008-0000-0200-00001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00000000-0008-0000-0200-000012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00000000-0008-0000-0200-000013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00000000-0008-0000-0200-000014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00000000-0008-0000-0200-000015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00000000-0008-0000-0200-000016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00000000-0008-0000-0200-000017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00000000-0008-0000-0200-00001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00000000-0008-0000-0200-000019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00000000-0008-0000-0200-00001A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00000000-0008-0000-0300-00000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00000000-0008-0000-0300-000002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00000000-0008-0000-0300-000003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00000000-0008-0000-0300-000004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00000000-0008-0000-0300-000005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00000000-0008-0000-0300-000006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00000000-0008-0000-0300-000007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00000000-0008-0000-0300-00000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00000000-0008-0000-0300-000009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00000000-0008-0000-0300-00000A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00000000-0008-0000-0300-00000B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00000000-0008-0000-0300-00000C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00000000-0008-0000-0300-00000D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00000000-0008-0000-0300-00000E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00000000-0008-0000-0300-00000F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00000000-0008-0000-0300-000010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00000000-0008-0000-0300-00001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00000000-0008-0000-0300-000012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00000000-0008-0000-0300-000013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00000000-0008-0000-0300-000014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00000000-0008-0000-0300-000015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00000000-0008-0000-0300-000016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00000000-0008-0000-0300-000017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00000000-0008-0000-0300-00001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00000000-0008-0000-0300-00001A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00000000-0008-0000-0300-00001B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400-00000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400-000002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400-000003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400-000004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400-000005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400-000006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400-000007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400-00000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400-000009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400-00000A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400-00000B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400-00000C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400-00000D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400-00000E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400-00000F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400-000010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400-00001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400-000012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400-000013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400-000014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400-000015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400-000016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400-000017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400-00001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400-000019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400-00001A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00000000-0008-0000-0500-00000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00000000-0008-0000-0500-000002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00000000-0008-0000-0500-000003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00000000-0008-0000-0500-000004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00000000-0008-0000-0500-000005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00000000-0008-0000-0500-000006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00000000-0008-0000-0500-000007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00000000-0008-0000-0500-00000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00000000-0008-0000-0500-000009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00000000-0008-0000-0500-00000A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00000000-0008-0000-0500-00000B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00000000-0008-0000-0500-00000C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00000000-0008-0000-0500-00000D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00000000-0008-0000-0500-00000E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00000000-0008-0000-0500-00000F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00000000-0008-0000-0500-000010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00000000-0008-0000-0500-00001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00000000-0008-0000-0500-000012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00000000-0008-0000-0500-000013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00000000-0008-0000-0500-000014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00000000-0008-0000-0500-000015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00000000-0008-0000-0500-000016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00000000-0008-0000-0500-000017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00000000-0008-0000-0500-00001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00000000-0008-0000-0500-000019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00000000-0008-0000-0500-00001A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00000000-0008-0000-0600-00000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00000000-0008-0000-0600-000002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00000000-0008-0000-0600-000003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00000000-0008-0000-0600-000004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00000000-0008-0000-0600-000005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00000000-0008-0000-0600-000006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00000000-0008-0000-0600-000007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00000000-0008-0000-0600-00000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00000000-0008-0000-0600-000009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00000000-0008-0000-0600-00000A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00000000-0008-0000-0600-00000B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00000000-0008-0000-0600-00000C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000000-0008-0000-0600-00000D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00000000-0008-0000-0600-00000E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00000000-0008-0000-0600-00000F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00000000-0008-0000-0600-000010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0000000-0008-0000-0600-00001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00000000-0008-0000-0600-000012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00000000-0008-0000-0600-000013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00000000-0008-0000-0600-000014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00000000-0008-0000-0600-000015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00000000-0008-0000-0600-000016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00000000-0008-0000-0600-000017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00000000-0008-0000-0600-00001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00000000-0008-0000-0600-000019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00000000-0008-0000-0600-00001A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700-00000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700-000002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700-000003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700-000004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700-000005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700-000006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700-000007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700-00000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700-000009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700-00000A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700-00000B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700-00000C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700-00000D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700-00000E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700-00000F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700-000010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700-00001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700-000012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700-000013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700-000014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700-000015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700-000016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700-000017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700-00001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700-000019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700-00001A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00000000-0008-0000-0800-00000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00000000-0008-0000-0800-000002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00000000-0008-0000-0800-000003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00000000-0008-0000-0800-000004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00000000-0008-0000-0800-000005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00000000-0008-0000-0800-000006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00000000-0008-0000-0800-000007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00000000-0008-0000-0800-00000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00000000-0008-0000-0800-000009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00000000-0008-0000-0800-00000A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00000000-0008-0000-0800-00000B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00000000-0008-0000-0800-00000C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00000000-0008-0000-0800-00000D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00000000-0008-0000-0800-00000E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00000000-0008-0000-0800-00000F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00000000-0008-0000-0800-000010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00000000-0008-0000-0800-00001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00000000-0008-0000-0800-000012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00000000-0008-0000-0800-000013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00000000-0008-0000-0800-000014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00000000-0008-0000-0800-000015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00000000-0008-0000-0800-000016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00000000-0008-0000-0800-000017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00000000-0008-0000-0800-00001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00000000-0008-0000-0800-000019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00000000-0008-0000-0800-00001A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00000000-0008-0000-0900-00000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00000000-0008-0000-0900-000002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00000000-0008-0000-0900-000003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00000000-0008-0000-0900-000004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00000000-0008-0000-0900-000005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00000000-0008-0000-0900-000006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00000000-0008-0000-0900-000007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00000000-0008-0000-0900-00000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00000000-0008-0000-0900-000009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00000000-0008-0000-0900-00000A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00000000-0008-0000-0900-00000B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00000000-0008-0000-0900-00000C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00000000-0008-0000-0900-00000D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00000000-0008-0000-0900-00000E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00000000-0008-0000-0900-00000F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00000000-0008-0000-0900-000010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00000000-0008-0000-0900-00001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00000000-0008-0000-0900-000012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00000000-0008-0000-0900-000013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00000000-0008-0000-0900-000014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00000000-0008-0000-0900-000015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00000000-0008-0000-0900-000016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00000000-0008-0000-0900-000017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00000000-0008-0000-0900-00001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00000000-0008-0000-0900-000019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00000000-0008-0000-0900-00001A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A00-00000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A00-000002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00000000-0008-0000-0A00-000003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00000000-0008-0000-0A00-000004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00000000-0008-0000-0A00-000005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00000000-0008-0000-0A00-000006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00000000-0008-0000-0A00-000007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00000000-0008-0000-0A00-00000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00000000-0008-0000-0A00-000009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00000000-0008-0000-0A00-00000A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00000000-0008-0000-0A00-00000B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00000000-0008-0000-0A00-00000C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00000000-0008-0000-0A00-00000D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00000000-0008-0000-0A00-00000E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00000000-0008-0000-0A00-00000F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00000000-0008-0000-0A00-000010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00000000-0008-0000-0A00-00001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00000000-0008-0000-0A00-000012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00000000-0008-0000-0A00-000013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00000000-0008-0000-0A00-000014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00000000-0008-0000-0A00-000015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00000000-0008-0000-0A00-000016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00000000-0008-0000-0A00-000017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00000000-0008-0000-0A00-00001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00000000-0008-0000-0A00-000019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00000000-0008-0000-0A00-00001A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B00-00000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B00-000002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B00-000003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B00-000004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B00-000005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B00-000006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B00-000007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B00-00000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B00-000009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B00-00000A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B00-00000B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B00-00000C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B00-00000D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B00-00000E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B00-00000F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B00-000010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B00-00001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B00-000012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B00-000013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B00-000014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B00-000015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B00-000016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B00-000017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B00-00001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B00-000019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B00-00001A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00000000-0008-0000-0C00-00000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00000000-0008-0000-0C00-000002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00000000-0008-0000-0C00-000003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00000000-0008-0000-0C00-000004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00000000-0008-0000-0C00-000005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00000000-0008-0000-0C00-000006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00000000-0008-0000-0C00-000007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00000000-0008-0000-0C00-00000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00000000-0008-0000-0C00-000009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00000000-0008-0000-0C00-00000A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00000000-0008-0000-0C00-00000B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00000000-0008-0000-0C00-00000C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00000000-0008-0000-0C00-00000D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00000000-0008-0000-0C00-00000E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00000000-0008-0000-0C00-00000F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00000000-0008-0000-0C00-000010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00000000-0008-0000-0C00-00001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00000000-0008-0000-0C00-000012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00000000-0008-0000-0C00-000013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00000000-0008-0000-0C00-000014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00000000-0008-0000-0C00-000015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00000000-0008-0000-0C00-000016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00000000-0008-0000-0C00-000017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00000000-0008-0000-0C00-00001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00000000-0008-0000-0C00-000019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00000000-0008-0000-0C00-00001A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00000000-0008-0000-0D00-000006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00000000-0008-0000-0D00-000007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00000000-0008-0000-0D00-00000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00000000-0008-0000-0D00-000009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00000000-0008-0000-0D00-00000A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00000000-0008-0000-0D00-00000B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00000000-0008-0000-0D00-00000C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00000000-0008-0000-0D00-00000D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00000000-0008-0000-0D00-00000E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00000000-0008-0000-0D00-00000F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00000000-0008-0000-0D00-000010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00000000-0008-0000-0D00-00001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00000000-0008-0000-0D00-000012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00000000-0008-0000-0D00-000013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00000000-0008-0000-0D00-000014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00000000-0008-0000-0D00-000015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00000000-0008-0000-0D00-000016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00000000-0008-0000-0D00-000017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00000000-0008-0000-0D00-00001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00000000-0008-0000-0D00-000019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00000000-0008-0000-0D00-00001A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E00-00000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E00-000002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E00-000003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E00-000004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E00-000005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E00-000006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E00-000007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E00-00000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E00-00000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E00-00000B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E00-00000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E00-00000D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E00-00000E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E00-00001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E00-000012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E00-00001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E00-00001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E00-00001A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E00-00001B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E00-00001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E00-00001D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E00-00001E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E00-00001F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E00-00002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E00-00002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00000000-0008-0000-0F00-00000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00000000-0008-0000-0F00-000002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00000000-0008-0000-0F00-000003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00000000-0008-0000-0F00-000004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00000000-0008-0000-0F00-000005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00000000-0008-0000-0F00-000006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00000000-0008-0000-0F00-000007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00000000-0008-0000-0F00-00000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00000000-0008-0000-0F00-000009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00000000-0008-0000-0F00-00000A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00000000-0008-0000-0F00-00000B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00000000-0008-0000-0F00-00000C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00000000-0008-0000-0F00-00000D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00000000-0008-0000-0F00-00000E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00000000-0008-0000-0F00-00000F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00000000-0008-0000-0F00-000010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00000000-0008-0000-0F00-00001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00000000-0008-0000-0F00-000012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00000000-0008-0000-0F00-000013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00000000-0008-0000-0F00-000014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00000000-0008-0000-0F00-000015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00000000-0008-0000-0F00-000016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00000000-0008-0000-0F00-000017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00000000-0008-0000-0F00-00001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00000000-0008-0000-0F00-000019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00000000-0008-0000-0F00-00001A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00000000-0008-0000-1000-00000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00000000-0008-0000-1000-000002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00000000-0008-0000-1000-000003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00000000-0008-0000-1000-000004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00000000-0008-0000-1000-000005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00000000-0008-0000-1000-000006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00000000-0008-0000-1000-000007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00000000-0008-0000-1000-00000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00000000-0008-0000-1000-000009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00000000-0008-0000-1000-00000A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00000000-0008-0000-1000-00000B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00000000-0008-0000-1000-00000C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00000000-0008-0000-1000-00000D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00000000-0008-0000-1000-00000E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00000000-0008-0000-1000-00000F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00000000-0008-0000-1000-000010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00000000-0008-0000-1000-00001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00000000-0008-0000-1000-000012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00000000-0008-0000-1000-000013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00000000-0008-0000-1000-000014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00000000-0008-0000-1000-000015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00000000-0008-0000-1000-000016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00000000-0008-0000-1000-000017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00000000-0008-0000-1000-00001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00000000-0008-0000-1000-000019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00000000-0008-0000-1000-00001A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1100-00000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1100-000002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1100-000003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1100-000004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1100-000005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1100-000006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1100-000007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1100-00000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1100-000009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1100-00000A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1100-00000B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1100-00000C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1100-00000D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1100-00000E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1100-00000F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1100-000010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1100-00001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1100-000012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1100-000013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1100-000014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1100-000015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1100-000016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1100-000017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1100-00001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1100-000019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1100-00001A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1200-00000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1200-000002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1200-000003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1200-000004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1200-000005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1200-000006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1200-000007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1200-00000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1200-000009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1200-00000A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1200-00000B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1200-00000C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1200-00000D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1200-00000E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1200-00000F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1200-000010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1200-00001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1200-000012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1200-000013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1200-000014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1200-000015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1200-000016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1200-000017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1200-00001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1200-000019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1200-00001A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1400-00000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1400-000002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1400-000003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1400-000004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1400-000005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1400-000006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1400-000007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1400-00000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1400-000009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1400-00000A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1400-00000B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1400-00000C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1400-00000D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1400-00000E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1400-00000F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1400-000010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1400-00001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1400-000012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1400-000013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1400-000014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1400-000015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1400-000016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1400-000017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1400-00001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1400-000019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1400-00001A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1500-00000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1500-000002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1500-000003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1500-000004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1500-000005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1500-000006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1500-000007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1500-00000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1500-000009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1500-00000A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1500-00000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1500-00000C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1500-00000D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1500-00000E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1500-00000F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1500-000010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1500-00001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1500-000012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1500-000013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1500-000014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1500-000015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1500-000016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1500-000017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1500-00001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1500-000019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1500-00001A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55" name="Button 27" hidden="1">
              <a:extLst>
                <a:ext uri="{63B3BB69-23CF-44E3-9099-C40C66FF867C}">
                  <a14:compatExt spid="_x0000_s304155"/>
                </a:ext>
                <a:ext uri="{FF2B5EF4-FFF2-40B4-BE49-F238E27FC236}">
                  <a16:creationId xmlns:a16="http://schemas.microsoft.com/office/drawing/2014/main" id="{00000000-0008-0000-1500-00001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1600-00000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1600-000002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1600-000003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1600-000004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1600-000005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1600-000006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1600-000007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1600-00000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1600-000009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1600-00000A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1600-00000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1600-00000C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1600-00000D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1600-00000E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1600-00000F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1600-000010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1600-00001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1600-000012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1600-000013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1600-000014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1600-000015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1600-000016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1600-000017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1600-00001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1600-000019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1600-00001A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79" name="Button 27" hidden="1">
              <a:extLst>
                <a:ext uri="{63B3BB69-23CF-44E3-9099-C40C66FF867C}">
                  <a14:compatExt spid="_x0000_s305179"/>
                </a:ext>
                <a:ext uri="{FF2B5EF4-FFF2-40B4-BE49-F238E27FC236}">
                  <a16:creationId xmlns:a16="http://schemas.microsoft.com/office/drawing/2014/main" id="{00000000-0008-0000-1600-00001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80" name="Button 28" hidden="1">
              <a:extLst>
                <a:ext uri="{63B3BB69-23CF-44E3-9099-C40C66FF867C}">
                  <a14:compatExt spid="_x0000_s305180"/>
                </a:ext>
                <a:ext uri="{FF2B5EF4-FFF2-40B4-BE49-F238E27FC236}">
                  <a16:creationId xmlns:a16="http://schemas.microsoft.com/office/drawing/2014/main" id="{00000000-0008-0000-1600-00001C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00000000-0008-0000-1700-00000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00000000-0008-0000-1700-000002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00000000-0008-0000-1700-000003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00000000-0008-0000-1700-000004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00000000-0008-0000-1700-000005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00000000-0008-0000-1700-000006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00000000-0008-0000-1700-000007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00000000-0008-0000-1700-00000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00000000-0008-0000-1700-000009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00000000-0008-0000-1700-00000A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00000000-0008-0000-1700-00000B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00000000-0008-0000-1700-00000C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00000000-0008-0000-1700-00000D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00000000-0008-0000-1700-00000E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00000000-0008-0000-1700-00000F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00000000-0008-0000-1700-000010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00000000-0008-0000-1700-00001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00000000-0008-0000-1700-000012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00000000-0008-0000-1700-000013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00000000-0008-0000-1700-000014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00000000-0008-0000-1700-000015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00000000-0008-0000-1700-000016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00000000-0008-0000-1700-000017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00000000-0008-0000-1700-00001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00000000-0008-0000-1700-000019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00000000-0008-0000-1700-00001A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1800-00000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1800-000002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1800-000003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1800-000004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1800-000005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1800-000006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1800-00000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1800-00000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1800-00000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1800-00000A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1800-00000B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1800-00000C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1800-00000D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1800-00000E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1800-00000F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1800-000010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1800-00001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1800-000012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1800-000013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1800-000014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1800-000015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1800-000016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1800-00001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1800-00001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1800-00001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2</xdr:row>
          <xdr:rowOff>0</xdr:rowOff>
        </xdr:from>
        <xdr:to>
          <xdr:col>3</xdr:col>
          <xdr:colOff>1771650</xdr:colOff>
          <xdr:row>2</xdr:row>
          <xdr:rowOff>317500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9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xdr:row>
          <xdr:rowOff>12700</xdr:rowOff>
        </xdr:from>
        <xdr:to>
          <xdr:col>6</xdr:col>
          <xdr:colOff>850900</xdr:colOff>
          <xdr:row>2</xdr:row>
          <xdr:rowOff>317500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9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2</xdr:row>
          <xdr:rowOff>12700</xdr:rowOff>
        </xdr:from>
        <xdr:to>
          <xdr:col>6</xdr:col>
          <xdr:colOff>1543050</xdr:colOff>
          <xdr:row>2</xdr:row>
          <xdr:rowOff>317500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9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0</xdr:rowOff>
        </xdr:from>
        <xdr:to>
          <xdr:col>2</xdr:col>
          <xdr:colOff>1117600</xdr:colOff>
          <xdr:row>6</xdr:row>
          <xdr:rowOff>127000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1A00-000001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Winnaars opbouwen</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1A00-00000D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812800</xdr:colOff>
          <xdr:row>5</xdr:row>
          <xdr:rowOff>19050</xdr:rowOff>
        </xdr:from>
        <xdr:to>
          <xdr:col>6</xdr:col>
          <xdr:colOff>209550</xdr:colOff>
          <xdr:row>6</xdr:row>
          <xdr:rowOff>146050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1A00-000019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Importeren gegevens</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5</xdr:row>
          <xdr:rowOff>12700</xdr:rowOff>
        </xdr:from>
        <xdr:to>
          <xdr:col>10</xdr:col>
          <xdr:colOff>88900</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1A00-00001A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12700</xdr:rowOff>
        </xdr:from>
        <xdr:to>
          <xdr:col>3</xdr:col>
          <xdr:colOff>774700</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1A00-00001B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13</xdr:row>
          <xdr:rowOff>38100</xdr:rowOff>
        </xdr:from>
        <xdr:to>
          <xdr:col>2</xdr:col>
          <xdr:colOff>3028950</xdr:colOff>
          <xdr:row>17</xdr:row>
          <xdr:rowOff>127000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1B00-0000028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1</xdr:row>
          <xdr:rowOff>0</xdr:rowOff>
        </xdr:from>
        <xdr:to>
          <xdr:col>7</xdr:col>
          <xdr:colOff>2000250</xdr:colOff>
          <xdr:row>2</xdr:row>
          <xdr:rowOff>317500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C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 Id="rId30" Type="http://schemas.openxmlformats.org/officeDocument/2006/relationships/ctrlProp" Target="../ctrlProps/ctrlProp54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50.xml"/><Relationship Id="rId13" Type="http://schemas.openxmlformats.org/officeDocument/2006/relationships/ctrlProp" Target="../ctrlProps/ctrlProp555.xml"/><Relationship Id="rId18" Type="http://schemas.openxmlformats.org/officeDocument/2006/relationships/ctrlProp" Target="../ctrlProps/ctrlProp560.xml"/><Relationship Id="rId26" Type="http://schemas.openxmlformats.org/officeDocument/2006/relationships/ctrlProp" Target="../ctrlProps/ctrlProp568.xml"/><Relationship Id="rId3" Type="http://schemas.openxmlformats.org/officeDocument/2006/relationships/vmlDrawing" Target="../drawings/vmlDrawing22.vml"/><Relationship Id="rId21" Type="http://schemas.openxmlformats.org/officeDocument/2006/relationships/ctrlProp" Target="../ctrlProps/ctrlProp563.xml"/><Relationship Id="rId7" Type="http://schemas.openxmlformats.org/officeDocument/2006/relationships/ctrlProp" Target="../ctrlProps/ctrlProp549.xml"/><Relationship Id="rId12" Type="http://schemas.openxmlformats.org/officeDocument/2006/relationships/ctrlProp" Target="../ctrlProps/ctrlProp554.xml"/><Relationship Id="rId17" Type="http://schemas.openxmlformats.org/officeDocument/2006/relationships/ctrlProp" Target="../ctrlProps/ctrlProp559.xml"/><Relationship Id="rId25" Type="http://schemas.openxmlformats.org/officeDocument/2006/relationships/ctrlProp" Target="../ctrlProps/ctrlProp567.xml"/><Relationship Id="rId2" Type="http://schemas.openxmlformats.org/officeDocument/2006/relationships/drawing" Target="../drawings/drawing22.xml"/><Relationship Id="rId16" Type="http://schemas.openxmlformats.org/officeDocument/2006/relationships/ctrlProp" Target="../ctrlProps/ctrlProp558.xml"/><Relationship Id="rId20" Type="http://schemas.openxmlformats.org/officeDocument/2006/relationships/ctrlProp" Target="../ctrlProps/ctrlProp562.xml"/><Relationship Id="rId29" Type="http://schemas.openxmlformats.org/officeDocument/2006/relationships/ctrlProp" Target="../ctrlProps/ctrlProp571.xml"/><Relationship Id="rId1" Type="http://schemas.openxmlformats.org/officeDocument/2006/relationships/printerSettings" Target="../printerSettings/printerSettings22.bin"/><Relationship Id="rId6" Type="http://schemas.openxmlformats.org/officeDocument/2006/relationships/ctrlProp" Target="../ctrlProps/ctrlProp548.xml"/><Relationship Id="rId11" Type="http://schemas.openxmlformats.org/officeDocument/2006/relationships/ctrlProp" Target="../ctrlProps/ctrlProp553.xml"/><Relationship Id="rId24" Type="http://schemas.openxmlformats.org/officeDocument/2006/relationships/ctrlProp" Target="../ctrlProps/ctrlProp566.xml"/><Relationship Id="rId5" Type="http://schemas.openxmlformats.org/officeDocument/2006/relationships/ctrlProp" Target="../ctrlProps/ctrlProp547.xml"/><Relationship Id="rId15" Type="http://schemas.openxmlformats.org/officeDocument/2006/relationships/ctrlProp" Target="../ctrlProps/ctrlProp557.xml"/><Relationship Id="rId23" Type="http://schemas.openxmlformats.org/officeDocument/2006/relationships/ctrlProp" Target="../ctrlProps/ctrlProp565.xml"/><Relationship Id="rId28" Type="http://schemas.openxmlformats.org/officeDocument/2006/relationships/ctrlProp" Target="../ctrlProps/ctrlProp570.xml"/><Relationship Id="rId10" Type="http://schemas.openxmlformats.org/officeDocument/2006/relationships/ctrlProp" Target="../ctrlProps/ctrlProp552.xml"/><Relationship Id="rId19" Type="http://schemas.openxmlformats.org/officeDocument/2006/relationships/ctrlProp" Target="../ctrlProps/ctrlProp561.xml"/><Relationship Id="rId31" Type="http://schemas.openxmlformats.org/officeDocument/2006/relationships/ctrlProp" Target="../ctrlProps/ctrlProp573.xml"/><Relationship Id="rId4" Type="http://schemas.openxmlformats.org/officeDocument/2006/relationships/ctrlProp" Target="../ctrlProps/ctrlProp546.xml"/><Relationship Id="rId9" Type="http://schemas.openxmlformats.org/officeDocument/2006/relationships/ctrlProp" Target="../ctrlProps/ctrlProp551.xml"/><Relationship Id="rId14" Type="http://schemas.openxmlformats.org/officeDocument/2006/relationships/ctrlProp" Target="../ctrlProps/ctrlProp556.xml"/><Relationship Id="rId22" Type="http://schemas.openxmlformats.org/officeDocument/2006/relationships/ctrlProp" Target="../ctrlProps/ctrlProp564.xml"/><Relationship Id="rId27" Type="http://schemas.openxmlformats.org/officeDocument/2006/relationships/ctrlProp" Target="../ctrlProps/ctrlProp569.xml"/><Relationship Id="rId30" Type="http://schemas.openxmlformats.org/officeDocument/2006/relationships/ctrlProp" Target="../ctrlProps/ctrlProp57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8.xml"/><Relationship Id="rId13" Type="http://schemas.openxmlformats.org/officeDocument/2006/relationships/ctrlProp" Target="../ctrlProps/ctrlProp583.xml"/><Relationship Id="rId18" Type="http://schemas.openxmlformats.org/officeDocument/2006/relationships/ctrlProp" Target="../ctrlProps/ctrlProp588.xml"/><Relationship Id="rId26" Type="http://schemas.openxmlformats.org/officeDocument/2006/relationships/ctrlProp" Target="../ctrlProps/ctrlProp596.xml"/><Relationship Id="rId3" Type="http://schemas.openxmlformats.org/officeDocument/2006/relationships/vmlDrawing" Target="../drawings/vmlDrawing23.vml"/><Relationship Id="rId21" Type="http://schemas.openxmlformats.org/officeDocument/2006/relationships/ctrlProp" Target="../ctrlProps/ctrlProp591.xml"/><Relationship Id="rId7" Type="http://schemas.openxmlformats.org/officeDocument/2006/relationships/ctrlProp" Target="../ctrlProps/ctrlProp577.xml"/><Relationship Id="rId12" Type="http://schemas.openxmlformats.org/officeDocument/2006/relationships/ctrlProp" Target="../ctrlProps/ctrlProp582.xml"/><Relationship Id="rId17" Type="http://schemas.openxmlformats.org/officeDocument/2006/relationships/ctrlProp" Target="../ctrlProps/ctrlProp587.xml"/><Relationship Id="rId25" Type="http://schemas.openxmlformats.org/officeDocument/2006/relationships/ctrlProp" Target="../ctrlProps/ctrlProp595.xml"/><Relationship Id="rId2" Type="http://schemas.openxmlformats.org/officeDocument/2006/relationships/drawing" Target="../drawings/drawing23.xml"/><Relationship Id="rId16" Type="http://schemas.openxmlformats.org/officeDocument/2006/relationships/ctrlProp" Target="../ctrlProps/ctrlProp586.xml"/><Relationship Id="rId20" Type="http://schemas.openxmlformats.org/officeDocument/2006/relationships/ctrlProp" Target="../ctrlProps/ctrlProp590.xml"/><Relationship Id="rId29" Type="http://schemas.openxmlformats.org/officeDocument/2006/relationships/ctrlProp" Target="../ctrlProps/ctrlProp599.xml"/><Relationship Id="rId1" Type="http://schemas.openxmlformats.org/officeDocument/2006/relationships/printerSettings" Target="../printerSettings/printerSettings23.bin"/><Relationship Id="rId6" Type="http://schemas.openxmlformats.org/officeDocument/2006/relationships/ctrlProp" Target="../ctrlProps/ctrlProp576.xml"/><Relationship Id="rId11" Type="http://schemas.openxmlformats.org/officeDocument/2006/relationships/ctrlProp" Target="../ctrlProps/ctrlProp581.xml"/><Relationship Id="rId24" Type="http://schemas.openxmlformats.org/officeDocument/2006/relationships/ctrlProp" Target="../ctrlProps/ctrlProp594.xml"/><Relationship Id="rId5" Type="http://schemas.openxmlformats.org/officeDocument/2006/relationships/ctrlProp" Target="../ctrlProps/ctrlProp575.xml"/><Relationship Id="rId15" Type="http://schemas.openxmlformats.org/officeDocument/2006/relationships/ctrlProp" Target="../ctrlProps/ctrlProp585.xml"/><Relationship Id="rId23" Type="http://schemas.openxmlformats.org/officeDocument/2006/relationships/ctrlProp" Target="../ctrlProps/ctrlProp593.xml"/><Relationship Id="rId28" Type="http://schemas.openxmlformats.org/officeDocument/2006/relationships/ctrlProp" Target="../ctrlProps/ctrlProp598.xml"/><Relationship Id="rId10" Type="http://schemas.openxmlformats.org/officeDocument/2006/relationships/ctrlProp" Target="../ctrlProps/ctrlProp580.xml"/><Relationship Id="rId19" Type="http://schemas.openxmlformats.org/officeDocument/2006/relationships/ctrlProp" Target="../ctrlProps/ctrlProp589.xml"/><Relationship Id="rId4" Type="http://schemas.openxmlformats.org/officeDocument/2006/relationships/ctrlProp" Target="../ctrlProps/ctrlProp574.xml"/><Relationship Id="rId9" Type="http://schemas.openxmlformats.org/officeDocument/2006/relationships/ctrlProp" Target="../ctrlProps/ctrlProp579.xml"/><Relationship Id="rId14" Type="http://schemas.openxmlformats.org/officeDocument/2006/relationships/ctrlProp" Target="../ctrlProps/ctrlProp584.xml"/><Relationship Id="rId22" Type="http://schemas.openxmlformats.org/officeDocument/2006/relationships/ctrlProp" Target="../ctrlProps/ctrlProp592.xml"/><Relationship Id="rId27" Type="http://schemas.openxmlformats.org/officeDocument/2006/relationships/ctrlProp" Target="../ctrlProps/ctrlProp59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4.xml"/><Relationship Id="rId13" Type="http://schemas.openxmlformats.org/officeDocument/2006/relationships/ctrlProp" Target="../ctrlProps/ctrlProp609.xml"/><Relationship Id="rId18" Type="http://schemas.openxmlformats.org/officeDocument/2006/relationships/ctrlProp" Target="../ctrlProps/ctrlProp614.xml"/><Relationship Id="rId26" Type="http://schemas.openxmlformats.org/officeDocument/2006/relationships/ctrlProp" Target="../ctrlProps/ctrlProp622.xml"/><Relationship Id="rId3" Type="http://schemas.openxmlformats.org/officeDocument/2006/relationships/vmlDrawing" Target="../drawings/vmlDrawing24.vml"/><Relationship Id="rId21" Type="http://schemas.openxmlformats.org/officeDocument/2006/relationships/ctrlProp" Target="../ctrlProps/ctrlProp617.xml"/><Relationship Id="rId7" Type="http://schemas.openxmlformats.org/officeDocument/2006/relationships/ctrlProp" Target="../ctrlProps/ctrlProp603.xml"/><Relationship Id="rId12" Type="http://schemas.openxmlformats.org/officeDocument/2006/relationships/ctrlProp" Target="../ctrlProps/ctrlProp608.xml"/><Relationship Id="rId17" Type="http://schemas.openxmlformats.org/officeDocument/2006/relationships/ctrlProp" Target="../ctrlProps/ctrlProp613.xml"/><Relationship Id="rId25" Type="http://schemas.openxmlformats.org/officeDocument/2006/relationships/ctrlProp" Target="../ctrlProps/ctrlProp621.xml"/><Relationship Id="rId2" Type="http://schemas.openxmlformats.org/officeDocument/2006/relationships/drawing" Target="../drawings/drawing24.xml"/><Relationship Id="rId16" Type="http://schemas.openxmlformats.org/officeDocument/2006/relationships/ctrlProp" Target="../ctrlProps/ctrlProp612.xml"/><Relationship Id="rId20" Type="http://schemas.openxmlformats.org/officeDocument/2006/relationships/ctrlProp" Target="../ctrlProps/ctrlProp616.xml"/><Relationship Id="rId1" Type="http://schemas.openxmlformats.org/officeDocument/2006/relationships/printerSettings" Target="../printerSettings/printerSettings24.bin"/><Relationship Id="rId6" Type="http://schemas.openxmlformats.org/officeDocument/2006/relationships/ctrlProp" Target="../ctrlProps/ctrlProp602.xml"/><Relationship Id="rId11" Type="http://schemas.openxmlformats.org/officeDocument/2006/relationships/ctrlProp" Target="../ctrlProps/ctrlProp607.xml"/><Relationship Id="rId24" Type="http://schemas.openxmlformats.org/officeDocument/2006/relationships/ctrlProp" Target="../ctrlProps/ctrlProp620.xml"/><Relationship Id="rId5" Type="http://schemas.openxmlformats.org/officeDocument/2006/relationships/ctrlProp" Target="../ctrlProps/ctrlProp601.xml"/><Relationship Id="rId15" Type="http://schemas.openxmlformats.org/officeDocument/2006/relationships/ctrlProp" Target="../ctrlProps/ctrlProp611.xml"/><Relationship Id="rId23" Type="http://schemas.openxmlformats.org/officeDocument/2006/relationships/ctrlProp" Target="../ctrlProps/ctrlProp619.xml"/><Relationship Id="rId28" Type="http://schemas.openxmlformats.org/officeDocument/2006/relationships/ctrlProp" Target="../ctrlProps/ctrlProp624.xml"/><Relationship Id="rId10" Type="http://schemas.openxmlformats.org/officeDocument/2006/relationships/ctrlProp" Target="../ctrlProps/ctrlProp606.xml"/><Relationship Id="rId19" Type="http://schemas.openxmlformats.org/officeDocument/2006/relationships/ctrlProp" Target="../ctrlProps/ctrlProp615.xml"/><Relationship Id="rId4" Type="http://schemas.openxmlformats.org/officeDocument/2006/relationships/ctrlProp" Target="../ctrlProps/ctrlProp600.xml"/><Relationship Id="rId9" Type="http://schemas.openxmlformats.org/officeDocument/2006/relationships/ctrlProp" Target="../ctrlProps/ctrlProp605.xml"/><Relationship Id="rId14" Type="http://schemas.openxmlformats.org/officeDocument/2006/relationships/ctrlProp" Target="../ctrlProps/ctrlProp610.xml"/><Relationship Id="rId22" Type="http://schemas.openxmlformats.org/officeDocument/2006/relationships/ctrlProp" Target="../ctrlProps/ctrlProp618.xml"/><Relationship Id="rId27" Type="http://schemas.openxmlformats.org/officeDocument/2006/relationships/ctrlProp" Target="../ctrlProps/ctrlProp6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32.xml"/><Relationship Id="rId3" Type="http://schemas.openxmlformats.org/officeDocument/2006/relationships/vmlDrawing" Target="../drawings/vmlDrawing26.vml"/><Relationship Id="rId7" Type="http://schemas.openxmlformats.org/officeDocument/2006/relationships/ctrlProp" Target="../ctrlProps/ctrlProp631.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30.xml"/><Relationship Id="rId5" Type="http://schemas.openxmlformats.org/officeDocument/2006/relationships/ctrlProp" Target="../ctrlProps/ctrlProp629.xml"/><Relationship Id="rId4" Type="http://schemas.openxmlformats.org/officeDocument/2006/relationships/ctrlProp" Target="../ctrlProps/ctrlProp62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6"/>
  <sheetViews>
    <sheetView tabSelected="1" workbookViewId="0">
      <selection activeCell="A4" sqref="A4"/>
    </sheetView>
  </sheetViews>
  <sheetFormatPr defaultRowHeight="12.5" x14ac:dyDescent="0.25"/>
  <cols>
    <col min="1" max="1" width="128.26953125" customWidth="1"/>
  </cols>
  <sheetData>
    <row r="1" spans="1:1" ht="28" x14ac:dyDescent="0.25">
      <c r="A1" s="89" t="s">
        <v>101</v>
      </c>
    </row>
    <row r="2" spans="1:1" ht="28" x14ac:dyDescent="0.25">
      <c r="A2" s="89"/>
    </row>
    <row r="3" spans="1:1" ht="56" x14ac:dyDescent="0.25">
      <c r="A3" s="90" t="s">
        <v>136</v>
      </c>
    </row>
    <row r="4" spans="1:1" ht="28" x14ac:dyDescent="0.25">
      <c r="A4" s="90"/>
    </row>
    <row r="5" spans="1:1" ht="28" x14ac:dyDescent="0.25">
      <c r="A5" s="90" t="s">
        <v>137</v>
      </c>
    </row>
    <row r="6" spans="1:1" ht="28" x14ac:dyDescent="0.6">
      <c r="A6" s="115"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111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1"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111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111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2" t="s">
        <v>35</v>
      </c>
      <c r="BJ6" s="93"/>
      <c r="BK6" s="94"/>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F9" sqref="F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27</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168</v>
      </c>
      <c r="C9" s="6" t="s">
        <v>217</v>
      </c>
      <c r="D9" s="6" t="s">
        <v>169</v>
      </c>
      <c r="E9" s="6" t="s">
        <v>218</v>
      </c>
      <c r="F9" s="6" t="s">
        <v>126</v>
      </c>
      <c r="H9" s="68">
        <v>197.5</v>
      </c>
      <c r="I9" s="68">
        <v>0</v>
      </c>
      <c r="J9" s="69">
        <f>H9+I9</f>
        <v>197.5</v>
      </c>
      <c r="K9" s="68">
        <v>6.5</v>
      </c>
      <c r="L9" s="68">
        <v>7.5</v>
      </c>
      <c r="M9" s="68">
        <v>1</v>
      </c>
      <c r="N9" s="70">
        <v>1</v>
      </c>
      <c r="P9" s="71">
        <v>187.5</v>
      </c>
      <c r="Q9" s="71">
        <v>0</v>
      </c>
      <c r="R9" s="72">
        <f>P9+Q9</f>
        <v>187.5</v>
      </c>
      <c r="S9" s="71">
        <v>6</v>
      </c>
      <c r="T9" s="71">
        <v>6.5</v>
      </c>
      <c r="U9" s="71">
        <v>1</v>
      </c>
      <c r="V9" s="73">
        <v>1</v>
      </c>
      <c r="Z9" s="75">
        <f>X9+Y9</f>
        <v>0</v>
      </c>
      <c r="BC9" s="12">
        <f>N9+V9+AD9+AL9+AT9+BB9</f>
        <v>2</v>
      </c>
      <c r="BD9" s="12">
        <f>J9+R9+Z9+AH9+AP9+AX9</f>
        <v>385</v>
      </c>
      <c r="BI9" s="38">
        <f>BC9-BE9-BF9</f>
        <v>2</v>
      </c>
      <c r="BJ9" s="12">
        <f>BD9-BG9-BH9</f>
        <v>385</v>
      </c>
    </row>
    <row r="10" spans="1:66" x14ac:dyDescent="0.25">
      <c r="B10" s="117" t="s">
        <v>245</v>
      </c>
      <c r="C10" s="6" t="s">
        <v>244</v>
      </c>
      <c r="D10" s="6" t="s">
        <v>240</v>
      </c>
      <c r="E10" s="6" t="s">
        <v>218</v>
      </c>
      <c r="F10" s="6" t="s">
        <v>149</v>
      </c>
      <c r="J10" s="69">
        <f>H10+I10</f>
        <v>0</v>
      </c>
      <c r="P10" s="71">
        <v>181</v>
      </c>
      <c r="Q10" s="71">
        <v>0</v>
      </c>
      <c r="R10" s="72">
        <f>P10+Q10</f>
        <v>181</v>
      </c>
      <c r="S10" s="71">
        <v>5.5</v>
      </c>
      <c r="T10" s="71">
        <v>6.5</v>
      </c>
      <c r="U10" s="71">
        <v>2</v>
      </c>
      <c r="V10" s="73">
        <v>2</v>
      </c>
      <c r="Z10" s="75">
        <f>X10+Y10</f>
        <v>0</v>
      </c>
      <c r="BC10" s="12">
        <f>N10+V10+AD10+AL10+AT10+BB10</f>
        <v>2</v>
      </c>
      <c r="BD10" s="12">
        <f>J10+R10+Z10+AH10+AP10+AX10</f>
        <v>181</v>
      </c>
      <c r="BI10" s="38">
        <f>BC10-BE10-BF10</f>
        <v>2</v>
      </c>
      <c r="BJ10" s="12">
        <f>BD10-BG10-BH10</f>
        <v>181</v>
      </c>
    </row>
  </sheetData>
  <sheetProtection sheet="1" objects="1" scenarios="1"/>
  <sortState xmlns:xlrd2="http://schemas.microsoft.com/office/spreadsheetml/2017/richdata2" ref="A9:XFD11">
    <sortCondition ref="A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96 AV9:AW65496 P9:Q65496 X9:Y65496 AF9:AG65496 AN9:AO65496">
    <cfRule type="cellIs" dxfId="18"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496 AC8:AD65496 U8:V65496 AK8:AL65496 AS8:AT65496 BA8:BB65496" xr:uid="{00000000-0002-0000-0400-000003000000}">
      <formula1>0</formula1>
      <formula2>999</formula2>
    </dataValidation>
    <dataValidation type="decimal" allowBlank="1" showInputMessage="1" showErrorMessage="1" sqref="K1:L2 S1:T2 AY1:AZ2 AQ1:AR2 AI1:AJ2 AA1:AB2 K8:L65496 AA8:AB65496 S8:T65496 AI8:AJ65496 AQ8:AR65496 AY8:AZ65496" xr:uid="{00000000-0002-0000-0400-000004000000}">
      <formula1>0</formula1>
      <formula2>99</formula2>
    </dataValidation>
    <dataValidation type="decimal" allowBlank="1" showInputMessage="1" showErrorMessage="1" sqref="H1:I2 P1:Q2 AV1:AW2 AN1:AO2 AF1:AG2 X1:Y2 H8:I65496 X8:Y65496 P8:Q65496 AF8:AG65496 AN8:AO65496 AV8:AW65496" xr:uid="{00000000-0002-0000-0400-000005000000}">
      <formula1>0</formula1>
      <formula2>400</formula2>
    </dataValidation>
    <dataValidation operator="lessThanOrEqual" allowBlank="1" showInputMessage="1" showErrorMessage="1" sqref="Z8:Z10 AH8 AP8 AX8 BC9:BD10 J1:J2 R1:R2 AX1:AX2 AP1:AP2 AH1:AH2 Z1:Z2 BC1:BK8 BL1:BL4 BL7:BL8 R8:R10 J8:J10 BI9:BJ10" xr:uid="{00000000-0002-0000-0400-000006000000}"/>
    <dataValidation type="list" allowBlank="1" showInputMessage="1" showErrorMessage="1" sqref="BM1:BM2 BM9:BM65496" xr:uid="{00000000-0002-0000-0400-000007000000}">
      <formula1>"ja,nee"</formula1>
    </dataValidation>
    <dataValidation type="decimal" operator="lessThanOrEqual" allowBlank="1" showInputMessage="1" showErrorMessage="1" sqref="BK9:BL10 BE9:BH10 AH9:AH65496 AP9:AP65496 AX9:AX65496 Z11:Z65496 R11:R65496 J11:J65496 BC11:BL6549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F9" sqref="F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27</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170</v>
      </c>
      <c r="C9" s="6" t="s">
        <v>219</v>
      </c>
      <c r="D9" s="6" t="s">
        <v>171</v>
      </c>
      <c r="E9" s="6" t="s">
        <v>135</v>
      </c>
      <c r="F9" s="6" t="s">
        <v>126</v>
      </c>
      <c r="H9" s="68">
        <v>194</v>
      </c>
      <c r="I9" s="68">
        <v>0</v>
      </c>
      <c r="J9" s="69">
        <f>H9+I9</f>
        <v>194</v>
      </c>
      <c r="K9" s="68">
        <v>6</v>
      </c>
      <c r="L9" s="68">
        <v>7</v>
      </c>
      <c r="M9" s="68">
        <v>1</v>
      </c>
      <c r="N9" s="70">
        <v>1</v>
      </c>
      <c r="P9" s="71">
        <v>198</v>
      </c>
      <c r="Q9" s="71">
        <v>0</v>
      </c>
      <c r="R9" s="72">
        <f>P9+Q9</f>
        <v>198</v>
      </c>
      <c r="S9" s="71">
        <v>7</v>
      </c>
      <c r="T9" s="71">
        <v>7</v>
      </c>
      <c r="U9" s="71">
        <v>1</v>
      </c>
      <c r="V9" s="73">
        <v>1</v>
      </c>
      <c r="Z9" s="75">
        <f>X9+Y9</f>
        <v>0</v>
      </c>
      <c r="BC9" s="12">
        <f>N9+V9+AD9+AL9+AT9+BB9</f>
        <v>2</v>
      </c>
      <c r="BD9" s="12">
        <f>J9+R9+Z9+AH9+AP9+AX9</f>
        <v>392</v>
      </c>
      <c r="BI9" s="38">
        <f>BC9-BE9-BF9</f>
        <v>2</v>
      </c>
      <c r="BJ9" s="12">
        <f>BD9-BG9-BH9</f>
        <v>392</v>
      </c>
    </row>
    <row r="10" spans="1:66" x14ac:dyDescent="0.25">
      <c r="B10" s="6" t="s">
        <v>174</v>
      </c>
      <c r="C10" s="6" t="s">
        <v>221</v>
      </c>
      <c r="D10" s="6" t="s">
        <v>175</v>
      </c>
      <c r="E10" s="6" t="s">
        <v>135</v>
      </c>
      <c r="F10" s="6" t="s">
        <v>126</v>
      </c>
      <c r="H10" s="68">
        <v>191</v>
      </c>
      <c r="I10" s="68">
        <v>0</v>
      </c>
      <c r="J10" s="69">
        <f>H10+I10</f>
        <v>191</v>
      </c>
      <c r="K10" s="68">
        <v>6</v>
      </c>
      <c r="L10" s="68">
        <v>7</v>
      </c>
      <c r="M10" s="68">
        <v>3</v>
      </c>
      <c r="N10" s="70">
        <v>3</v>
      </c>
      <c r="P10" s="71">
        <v>193</v>
      </c>
      <c r="Q10" s="71">
        <v>0</v>
      </c>
      <c r="R10" s="72">
        <f>P10+Q10</f>
        <v>193</v>
      </c>
      <c r="S10" s="71">
        <v>6</v>
      </c>
      <c r="T10" s="71">
        <v>6.5</v>
      </c>
      <c r="U10" s="71">
        <v>2</v>
      </c>
      <c r="V10" s="73">
        <v>2</v>
      </c>
      <c r="Z10" s="75">
        <f>X10+Y10</f>
        <v>0</v>
      </c>
      <c r="BC10" s="12">
        <f>N10+V10+AD10+AL10+AT10+BB10</f>
        <v>5</v>
      </c>
      <c r="BD10" s="12">
        <f>J10+R10+Z10+AH10+AP10+AX10</f>
        <v>384</v>
      </c>
      <c r="BI10" s="38">
        <f>BC10-BE10-BF10</f>
        <v>5</v>
      </c>
      <c r="BJ10" s="12">
        <f>BD10-BG10-BH10</f>
        <v>384</v>
      </c>
    </row>
    <row r="11" spans="1:66" x14ac:dyDescent="0.25">
      <c r="B11" s="6" t="s">
        <v>176</v>
      </c>
      <c r="C11" s="6" t="s">
        <v>222</v>
      </c>
      <c r="D11" s="6" t="s">
        <v>177</v>
      </c>
      <c r="E11" s="6" t="s">
        <v>135</v>
      </c>
      <c r="F11" s="6" t="s">
        <v>149</v>
      </c>
      <c r="H11" s="68">
        <v>188.5</v>
      </c>
      <c r="I11" s="68">
        <v>0</v>
      </c>
      <c r="J11" s="69">
        <f>H11+I11</f>
        <v>188.5</v>
      </c>
      <c r="K11" s="68">
        <v>6</v>
      </c>
      <c r="L11" s="68">
        <v>6</v>
      </c>
      <c r="M11" s="68">
        <v>4</v>
      </c>
      <c r="N11" s="70">
        <v>4</v>
      </c>
      <c r="P11" s="71">
        <v>187.5</v>
      </c>
      <c r="Q11" s="71">
        <v>0</v>
      </c>
      <c r="R11" s="72">
        <f>P11+Q11</f>
        <v>187.5</v>
      </c>
      <c r="S11" s="71">
        <v>6</v>
      </c>
      <c r="T11" s="71">
        <v>6.5</v>
      </c>
      <c r="U11" s="71">
        <v>3</v>
      </c>
      <c r="V11" s="73">
        <v>3</v>
      </c>
      <c r="Z11" s="75">
        <f>X11+Y11</f>
        <v>0</v>
      </c>
      <c r="BC11" s="12">
        <f>N11+V11+AD11+AL11+AT11+BB11</f>
        <v>7</v>
      </c>
      <c r="BD11" s="12">
        <f>J11+R11+Z11+AH11+AP11+AX11</f>
        <v>376</v>
      </c>
      <c r="BI11" s="38">
        <f>BC11-BE11-BF11</f>
        <v>7</v>
      </c>
      <c r="BJ11" s="12">
        <f>BD11-BG11-BH11</f>
        <v>376</v>
      </c>
    </row>
    <row r="12" spans="1:66" x14ac:dyDescent="0.25">
      <c r="B12" s="6" t="s">
        <v>172</v>
      </c>
      <c r="C12" s="6" t="s">
        <v>220</v>
      </c>
      <c r="D12" s="6" t="s">
        <v>173</v>
      </c>
      <c r="E12" s="6" t="s">
        <v>135</v>
      </c>
      <c r="F12" s="6" t="s">
        <v>126</v>
      </c>
      <c r="H12" s="68">
        <v>193</v>
      </c>
      <c r="I12" s="68">
        <v>0</v>
      </c>
      <c r="J12" s="69">
        <f>H12+I12</f>
        <v>193</v>
      </c>
      <c r="K12" s="68">
        <v>6</v>
      </c>
      <c r="L12" s="68">
        <v>7.5</v>
      </c>
      <c r="M12" s="68">
        <v>2</v>
      </c>
      <c r="N12" s="70">
        <v>2</v>
      </c>
      <c r="P12" s="71">
        <v>183.5</v>
      </c>
      <c r="Q12" s="71">
        <v>0</v>
      </c>
      <c r="R12" s="72">
        <f>P12+Q12</f>
        <v>183.5</v>
      </c>
      <c r="S12" s="71">
        <v>6</v>
      </c>
      <c r="T12" s="71">
        <v>6.5</v>
      </c>
      <c r="U12" s="71">
        <v>4</v>
      </c>
      <c r="V12" s="73">
        <v>4</v>
      </c>
      <c r="Z12" s="75">
        <f>X12+Y12</f>
        <v>0</v>
      </c>
      <c r="BC12" s="12">
        <f>N12+V12+AD12+AL12+AT12+BB12</f>
        <v>6</v>
      </c>
      <c r="BD12" s="12">
        <f>J12+R12+Z12+AH12+AP12+AX12</f>
        <v>376.5</v>
      </c>
      <c r="BI12" s="38">
        <f>BC12-BE12-BF12</f>
        <v>6</v>
      </c>
      <c r="BJ12" s="12">
        <f>BD12-BG12-BH12</f>
        <v>376.5</v>
      </c>
    </row>
  </sheetData>
  <sheetProtection sheet="1" objects="1" scenarios="1"/>
  <sortState xmlns:xlrd2="http://schemas.microsoft.com/office/spreadsheetml/2017/richdata2" ref="A9:XFD13">
    <sortCondition ref="A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76 AV9:AW65476 P9:Q65476 X9:Y65476 AF9:AG65476 AN9:AO65476">
    <cfRule type="cellIs" dxfId="17" priority="1" stopIfTrue="1" operator="greaterThanOrEqual">
      <formula>$BL$6</formula>
    </cfRule>
  </conditionalFormatting>
  <dataValidations count="9">
    <dataValidation type="list" allowBlank="1" showInputMessage="1" showErrorMessage="1" sqref="BM1:BM2 BM9:BM65476" xr:uid="{00000000-0002-0000-0500-000001000000}">
      <formula1>"ja,nee"</formula1>
    </dataValidation>
    <dataValidation operator="lessThanOrEqual" allowBlank="1" showInputMessage="1" showErrorMessage="1" sqref="J8:J12 AH8 AP8 AX8 R8:R12 J1:J2 R1:R2 AX1:AX2 AP1:AP2 AH1:AH2 Z1:Z2 BC1:BK8 BL1:BL4 BL7:BL8 BC9:BD12 Z8:Z12 BI9:BJ12" xr:uid="{00000000-0002-0000-0500-000002000000}"/>
    <dataValidation type="decimal" allowBlank="1" showInputMessage="1" showErrorMessage="1" sqref="H1:I2 P1:Q2 AV1:AW2 AN1:AO2 AF1:AG2 X1:Y2 H8:I65476 X8:Y65476 P8:Q65476 AF8:AG65476 AN8:AO65476 AV8:AW65476" xr:uid="{00000000-0002-0000-0500-000003000000}">
      <formula1>0</formula1>
      <formula2>400</formula2>
    </dataValidation>
    <dataValidation type="decimal" allowBlank="1" showInputMessage="1" showErrorMessage="1" sqref="K1:L2 S1:T2 AY1:AZ2 AQ1:AR2 AI1:AJ2 AA1:AB2 K8:L65476 AA8:AB65476 S8:T65476 AI8:AJ65476 AQ8:AR65476 AY8:AZ65476" xr:uid="{00000000-0002-0000-0500-000004000000}">
      <formula1>0</formula1>
      <formula2>99</formula2>
    </dataValidation>
    <dataValidation type="whole" allowBlank="1" showInputMessage="1" showErrorMessage="1" sqref="M1:N2 U1:V2 BA1:BB2 AS1:AT2 AK1:AL2 AC1:AD2 M8:N65476 AC8:AD65476 U8:V65476 AK8:AL65476 AS8:AT65476 BA8:BB65476" xr:uid="{00000000-0002-0000-0500-000005000000}">
      <formula1>0</formula1>
      <formula2>999</formula2>
    </dataValidation>
    <dataValidation type="whole" operator="lessThanOrEqual" allowBlank="1" showInputMessage="1" showErrorMessage="1" sqref="BL6" xr:uid="{00000000-0002-0000-0500-000006000000}">
      <formula1>400</formula1>
    </dataValidation>
    <dataValidation type="whole" operator="lessThanOrEqual" allowBlank="1" showInputMessage="1" showErrorMessage="1" sqref="BL5" xr:uid="{00000000-0002-0000-0500-000007000000}">
      <formula1>99</formula1>
    </dataValidation>
    <dataValidation type="whole" allowBlank="1" showInputMessage="1" showErrorMessage="1" sqref="O3:V3" xr:uid="{00000000-0002-0000-0500-000008000000}">
      <formula1>0</formula1>
      <formula2>99</formula2>
    </dataValidation>
    <dataValidation type="decimal" operator="lessThanOrEqual" allowBlank="1" showInputMessage="1" showErrorMessage="1" sqref="BK9:BL12 BE9:BH12 AH9:AH65476 AP9:AP65476 AX9:AX65476 Z13:Z65476 R13:R65476 J13:J65476 BC13:BL65476" xr:uid="{00000000-0002-0000-0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24"/>
  <sheetViews>
    <sheetView workbookViewId="0">
      <pane xSplit="5" ySplit="8" topLeftCell="F9" activePane="bottomRight" state="frozen"/>
      <selection activeCell="C5" sqref="C5:E5"/>
      <selection pane="topRight" activeCell="C5" sqref="C5:E5"/>
      <selection pane="bottomLeft" activeCell="C5" sqref="C5:E5"/>
      <selection pane="bottomRight" activeCell="A10" sqref="A10"/>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27</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180</v>
      </c>
      <c r="C9" s="6" t="s">
        <v>223</v>
      </c>
      <c r="D9" s="6" t="s">
        <v>181</v>
      </c>
      <c r="E9" s="6" t="s">
        <v>132</v>
      </c>
      <c r="F9" s="6" t="s">
        <v>120</v>
      </c>
      <c r="H9" s="68">
        <v>201.5</v>
      </c>
      <c r="I9" s="68">
        <v>0</v>
      </c>
      <c r="J9" s="69">
        <f>H9+I9</f>
        <v>201.5</v>
      </c>
      <c r="K9" s="68">
        <v>6.5</v>
      </c>
      <c r="L9" s="68">
        <v>6.5</v>
      </c>
      <c r="M9" s="68">
        <v>2</v>
      </c>
      <c r="N9" s="70">
        <v>2</v>
      </c>
      <c r="P9" s="71">
        <v>202.5</v>
      </c>
      <c r="Q9" s="71">
        <v>0</v>
      </c>
      <c r="R9" s="72">
        <f>P9+Q9</f>
        <v>202.5</v>
      </c>
      <c r="S9" s="71">
        <v>7</v>
      </c>
      <c r="T9" s="71">
        <v>6.5</v>
      </c>
      <c r="U9" s="71">
        <v>1</v>
      </c>
      <c r="V9" s="73">
        <v>1</v>
      </c>
      <c r="Z9" s="75">
        <f>X9+Y9</f>
        <v>0</v>
      </c>
      <c r="BC9" s="12">
        <f>N9+V9+AD9+AL9+AT9+BB9</f>
        <v>3</v>
      </c>
      <c r="BD9" s="12">
        <f>J9+R9+Z9+AH9+AP9+AX9</f>
        <v>404</v>
      </c>
      <c r="BE9" s="38">
        <f>IF($O$4&gt;0,(LARGE(($N9,$V9,$AD9,$AL9,$AT9,$BB9),1)),"0")</f>
        <v>2</v>
      </c>
      <c r="BF9"/>
      <c r="BG9" s="12">
        <v>0</v>
      </c>
      <c r="BH9" s="12">
        <v>0</v>
      </c>
      <c r="BI9" s="38">
        <f>BC9-BE9-BF9</f>
        <v>1</v>
      </c>
      <c r="BJ9" s="12">
        <f>BD9-BG9-BH9</f>
        <v>404</v>
      </c>
      <c r="BL9" s="6">
        <v>1</v>
      </c>
    </row>
    <row r="10" spans="1:66" x14ac:dyDescent="0.25">
      <c r="B10" s="6" t="s">
        <v>184</v>
      </c>
      <c r="C10" s="6" t="s">
        <v>225</v>
      </c>
      <c r="D10" s="6" t="s">
        <v>185</v>
      </c>
      <c r="E10" s="6" t="s">
        <v>130</v>
      </c>
      <c r="F10" s="6" t="s">
        <v>120</v>
      </c>
      <c r="H10" s="68">
        <v>193.5</v>
      </c>
      <c r="I10" s="68">
        <v>0</v>
      </c>
      <c r="J10" s="69">
        <f>H10+I10</f>
        <v>193.5</v>
      </c>
      <c r="K10" s="68">
        <v>6.5</v>
      </c>
      <c r="L10" s="68">
        <v>7</v>
      </c>
      <c r="M10" s="68">
        <v>4</v>
      </c>
      <c r="N10" s="70">
        <v>4</v>
      </c>
      <c r="P10" s="71">
        <v>199.5</v>
      </c>
      <c r="Q10" s="71">
        <v>0</v>
      </c>
      <c r="R10" s="72">
        <f>P10+Q10</f>
        <v>199.5</v>
      </c>
      <c r="S10" s="71">
        <v>6.5</v>
      </c>
      <c r="T10" s="71">
        <v>7.5</v>
      </c>
      <c r="U10" s="71">
        <v>2</v>
      </c>
      <c r="V10" s="73">
        <v>2</v>
      </c>
      <c r="Z10" s="75">
        <f>X10+Y10</f>
        <v>0</v>
      </c>
      <c r="BC10" s="12">
        <f>N10+V10+AD10+AL10+AT10+BB10</f>
        <v>6</v>
      </c>
      <c r="BD10" s="12">
        <f>J10+R10+Z10+AH10+AP10+AX10</f>
        <v>393</v>
      </c>
      <c r="BE10" s="38">
        <f>IF($O$4&gt;0,(LARGE(($N10,$V10,$AD10,$AL10,$AT10,$BB10),1)),"0")</f>
        <v>4</v>
      </c>
      <c r="BF10"/>
      <c r="BG10" s="12">
        <v>0</v>
      </c>
      <c r="BH10" s="12">
        <v>0</v>
      </c>
      <c r="BI10" s="38">
        <f>BC10-BE10-BF10</f>
        <v>2</v>
      </c>
      <c r="BJ10" s="12">
        <f>BD10-BG10-BH10</f>
        <v>393</v>
      </c>
      <c r="BL10" s="6">
        <v>2</v>
      </c>
    </row>
    <row r="11" spans="1:66" x14ac:dyDescent="0.25">
      <c r="B11" s="6" t="s">
        <v>246</v>
      </c>
      <c r="C11" s="6" t="s">
        <v>241</v>
      </c>
      <c r="D11" s="6" t="s">
        <v>237</v>
      </c>
      <c r="E11" s="6" t="s">
        <v>130</v>
      </c>
      <c r="F11" s="6" t="s">
        <v>123</v>
      </c>
      <c r="J11" s="69">
        <f>H11+I11</f>
        <v>0</v>
      </c>
      <c r="N11" s="70">
        <v>99</v>
      </c>
      <c r="P11" s="71">
        <v>193.5</v>
      </c>
      <c r="Q11" s="71">
        <v>0</v>
      </c>
      <c r="R11" s="72">
        <f>P11+Q11</f>
        <v>193.5</v>
      </c>
      <c r="S11" s="71">
        <v>7</v>
      </c>
      <c r="T11" s="71">
        <v>7</v>
      </c>
      <c r="U11" s="71">
        <v>3</v>
      </c>
      <c r="V11" s="73">
        <v>3</v>
      </c>
      <c r="Z11" s="75">
        <f>X11+Y11</f>
        <v>0</v>
      </c>
      <c r="BE11" s="38"/>
      <c r="BF11"/>
      <c r="BI11" s="38"/>
      <c r="BJ11" s="12">
        <f>BD11-BG11-BH11</f>
        <v>0</v>
      </c>
    </row>
    <row r="12" spans="1:66" x14ac:dyDescent="0.25">
      <c r="B12" s="6" t="s">
        <v>247</v>
      </c>
      <c r="C12" s="6" t="s">
        <v>216</v>
      </c>
      <c r="D12" s="6" t="s">
        <v>189</v>
      </c>
      <c r="E12" s="6" t="s">
        <v>132</v>
      </c>
      <c r="F12" s="6" t="s">
        <v>126</v>
      </c>
      <c r="J12" s="69">
        <f>H12+I12</f>
        <v>0</v>
      </c>
      <c r="N12" s="70">
        <v>99</v>
      </c>
      <c r="P12" s="71">
        <v>191.5</v>
      </c>
      <c r="Q12" s="71">
        <v>0</v>
      </c>
      <c r="R12" s="72">
        <f>P12+Q12</f>
        <v>191.5</v>
      </c>
      <c r="S12" s="71">
        <v>6.5</v>
      </c>
      <c r="T12" s="71">
        <v>7</v>
      </c>
      <c r="U12" s="71">
        <v>4</v>
      </c>
      <c r="V12" s="73">
        <v>4</v>
      </c>
      <c r="Z12" s="75">
        <f>X12+Y12</f>
        <v>0</v>
      </c>
      <c r="BE12" s="38"/>
      <c r="BF12"/>
      <c r="BI12" s="38"/>
      <c r="BJ12" s="12">
        <f>BD12-BG12-BH12</f>
        <v>0</v>
      </c>
    </row>
    <row r="13" spans="1:66" x14ac:dyDescent="0.25">
      <c r="B13" s="6" t="s">
        <v>248</v>
      </c>
      <c r="C13" s="6" t="s">
        <v>242</v>
      </c>
      <c r="D13" s="6" t="s">
        <v>238</v>
      </c>
      <c r="E13" s="6" t="s">
        <v>132</v>
      </c>
      <c r="F13" s="6" t="s">
        <v>127</v>
      </c>
      <c r="J13" s="69">
        <f>H13+I13</f>
        <v>0</v>
      </c>
      <c r="N13" s="70">
        <v>99</v>
      </c>
      <c r="P13" s="71">
        <v>188.5</v>
      </c>
      <c r="Q13" s="71">
        <v>0</v>
      </c>
      <c r="R13" s="72">
        <f>P13+Q13</f>
        <v>188.5</v>
      </c>
      <c r="S13" s="71">
        <v>6</v>
      </c>
      <c r="T13" s="71">
        <v>6.5</v>
      </c>
      <c r="U13" s="71">
        <v>5</v>
      </c>
      <c r="V13" s="73">
        <v>5</v>
      </c>
      <c r="Z13" s="75">
        <f>X13+Y13</f>
        <v>0</v>
      </c>
      <c r="BE13" s="38"/>
      <c r="BF13"/>
      <c r="BI13" s="38"/>
      <c r="BJ13" s="12">
        <f>BD13-BG13-BH13</f>
        <v>0</v>
      </c>
    </row>
    <row r="14" spans="1:66" x14ac:dyDescent="0.25">
      <c r="B14" s="6" t="s">
        <v>188</v>
      </c>
      <c r="C14" s="6" t="s">
        <v>227</v>
      </c>
      <c r="D14" s="6" t="s">
        <v>189</v>
      </c>
      <c r="E14" s="6" t="s">
        <v>132</v>
      </c>
      <c r="F14" s="6" t="s">
        <v>126</v>
      </c>
      <c r="H14" s="68">
        <v>185</v>
      </c>
      <c r="I14" s="68">
        <v>0</v>
      </c>
      <c r="J14" s="69">
        <f>H14+I14</f>
        <v>185</v>
      </c>
      <c r="K14" s="68">
        <v>6</v>
      </c>
      <c r="L14" s="68">
        <v>7</v>
      </c>
      <c r="M14" s="68">
        <v>6</v>
      </c>
      <c r="N14" s="70">
        <v>6</v>
      </c>
      <c r="P14" s="71">
        <v>184.5</v>
      </c>
      <c r="Q14" s="71">
        <v>0</v>
      </c>
      <c r="R14" s="72">
        <f>P14+Q14</f>
        <v>184.5</v>
      </c>
      <c r="S14" s="71">
        <v>6</v>
      </c>
      <c r="T14" s="71">
        <v>6.5</v>
      </c>
      <c r="U14" s="71">
        <v>6</v>
      </c>
      <c r="V14" s="73">
        <v>6</v>
      </c>
      <c r="Z14" s="75">
        <f>X14+Y14</f>
        <v>0</v>
      </c>
      <c r="BE14" s="38"/>
      <c r="BF14"/>
      <c r="BI14" s="38"/>
      <c r="BJ14" s="12">
        <f>BD14-BG14-BH14</f>
        <v>0</v>
      </c>
    </row>
    <row r="15" spans="1:66" x14ac:dyDescent="0.25">
      <c r="B15" s="6" t="s">
        <v>249</v>
      </c>
      <c r="C15" s="6" t="s">
        <v>243</v>
      </c>
      <c r="D15" s="6" t="s">
        <v>239</v>
      </c>
      <c r="E15" s="6" t="s">
        <v>130</v>
      </c>
      <c r="F15" s="6" t="s">
        <v>149</v>
      </c>
      <c r="J15" s="69">
        <f>H15+I15</f>
        <v>0</v>
      </c>
      <c r="N15" s="70">
        <v>99</v>
      </c>
      <c r="P15" s="71">
        <v>182</v>
      </c>
      <c r="Q15" s="71">
        <v>0</v>
      </c>
      <c r="R15" s="72">
        <f>P15+Q15</f>
        <v>182</v>
      </c>
      <c r="S15" s="71">
        <v>5</v>
      </c>
      <c r="T15" s="71">
        <v>6</v>
      </c>
      <c r="U15" s="71">
        <v>7</v>
      </c>
      <c r="V15" s="73">
        <v>7</v>
      </c>
      <c r="Z15" s="75">
        <f>X15+Y15</f>
        <v>0</v>
      </c>
      <c r="BE15" s="38"/>
      <c r="BF15"/>
      <c r="BI15" s="38"/>
      <c r="BJ15" s="12">
        <f>BD15-BG15-BH15</f>
        <v>0</v>
      </c>
    </row>
    <row r="16" spans="1:66" x14ac:dyDescent="0.25">
      <c r="B16" s="6" t="s">
        <v>178</v>
      </c>
      <c r="C16" s="6" t="s">
        <v>212</v>
      </c>
      <c r="D16" s="6" t="s">
        <v>179</v>
      </c>
      <c r="E16" s="6" t="s">
        <v>130</v>
      </c>
      <c r="F16" s="6" t="s">
        <v>126</v>
      </c>
      <c r="H16" s="68">
        <v>205</v>
      </c>
      <c r="I16" s="68">
        <v>0</v>
      </c>
      <c r="J16" s="69">
        <f>H16+I16</f>
        <v>205</v>
      </c>
      <c r="K16" s="68">
        <v>6.5</v>
      </c>
      <c r="L16" s="68">
        <v>7</v>
      </c>
      <c r="M16" s="68">
        <v>1</v>
      </c>
      <c r="N16" s="70">
        <v>1</v>
      </c>
      <c r="P16" s="71">
        <v>180.5</v>
      </c>
      <c r="Q16" s="71">
        <v>0</v>
      </c>
      <c r="R16" s="72">
        <f>P16+Q16</f>
        <v>180.5</v>
      </c>
      <c r="S16" s="71">
        <v>5.5</v>
      </c>
      <c r="T16" s="71">
        <v>6.5</v>
      </c>
      <c r="U16" s="71">
        <v>8</v>
      </c>
      <c r="V16" s="73">
        <v>8</v>
      </c>
      <c r="Z16" s="75">
        <f>X16+Y16</f>
        <v>0</v>
      </c>
      <c r="BE16" s="38"/>
      <c r="BF16"/>
      <c r="BI16" s="38"/>
      <c r="BJ16" s="12">
        <f>BD16-BG16-BH16</f>
        <v>0</v>
      </c>
    </row>
    <row r="17" spans="2:62" x14ac:dyDescent="0.25">
      <c r="B17" s="6" t="s">
        <v>193</v>
      </c>
      <c r="C17" s="6" t="s">
        <v>229</v>
      </c>
      <c r="D17" s="6" t="s">
        <v>194</v>
      </c>
      <c r="E17" s="6" t="s">
        <v>130</v>
      </c>
      <c r="F17" s="6" t="s">
        <v>127</v>
      </c>
      <c r="H17" s="68">
        <v>181</v>
      </c>
      <c r="I17" s="68">
        <v>0</v>
      </c>
      <c r="J17" s="69">
        <f>H17+I17</f>
        <v>181</v>
      </c>
      <c r="K17" s="68">
        <v>5</v>
      </c>
      <c r="L17" s="68">
        <v>6.5</v>
      </c>
      <c r="M17" s="68">
        <v>8</v>
      </c>
      <c r="N17" s="70">
        <v>8</v>
      </c>
      <c r="P17" s="71">
        <v>176</v>
      </c>
      <c r="Q17" s="71">
        <v>0</v>
      </c>
      <c r="R17" s="72">
        <f>P17+Q17</f>
        <v>176</v>
      </c>
      <c r="S17" s="71">
        <v>5.5</v>
      </c>
      <c r="T17" s="71">
        <v>6</v>
      </c>
      <c r="U17" s="71">
        <v>9</v>
      </c>
      <c r="V17" s="73">
        <v>9</v>
      </c>
      <c r="Z17" s="75">
        <f>X17+Y17</f>
        <v>0</v>
      </c>
      <c r="BE17" s="38"/>
      <c r="BF17"/>
      <c r="BI17" s="38"/>
      <c r="BJ17" s="12">
        <f>BD17-BG17-BH17</f>
        <v>0</v>
      </c>
    </row>
    <row r="18" spans="2:62" x14ac:dyDescent="0.25">
      <c r="B18" s="6" t="s">
        <v>197</v>
      </c>
      <c r="C18" s="6" t="s">
        <v>228</v>
      </c>
      <c r="D18" s="6" t="s">
        <v>198</v>
      </c>
      <c r="E18" s="6" t="s">
        <v>132</v>
      </c>
      <c r="F18" s="6" t="s">
        <v>192</v>
      </c>
      <c r="H18" s="68">
        <v>178.5</v>
      </c>
      <c r="I18" s="68">
        <v>0</v>
      </c>
      <c r="J18" s="69">
        <f>H18+I18</f>
        <v>178.5</v>
      </c>
      <c r="K18" s="68">
        <v>5</v>
      </c>
      <c r="L18" s="68">
        <v>6</v>
      </c>
      <c r="M18" s="68">
        <v>10</v>
      </c>
      <c r="N18" s="70">
        <v>10</v>
      </c>
      <c r="P18" s="71">
        <v>172.5</v>
      </c>
      <c r="Q18" s="71">
        <v>0</v>
      </c>
      <c r="R18" s="72">
        <f>P18+Q18</f>
        <v>172.5</v>
      </c>
      <c r="S18" s="71">
        <v>5.5</v>
      </c>
      <c r="T18" s="71">
        <v>6</v>
      </c>
      <c r="U18" s="71">
        <v>10</v>
      </c>
      <c r="V18" s="73">
        <v>10</v>
      </c>
      <c r="Z18" s="75">
        <f>X18+Y18</f>
        <v>0</v>
      </c>
      <c r="BE18" s="38"/>
      <c r="BF18"/>
      <c r="BI18" s="38"/>
      <c r="BJ18" s="12">
        <f>BD18-BG18-BH18</f>
        <v>0</v>
      </c>
    </row>
    <row r="19" spans="2:62" x14ac:dyDescent="0.25">
      <c r="B19" s="6" t="s">
        <v>182</v>
      </c>
      <c r="C19" s="6" t="s">
        <v>224</v>
      </c>
      <c r="D19" s="6" t="s">
        <v>183</v>
      </c>
      <c r="E19" s="6" t="s">
        <v>132</v>
      </c>
      <c r="F19" s="6" t="s">
        <v>123</v>
      </c>
      <c r="H19" s="68">
        <v>196</v>
      </c>
      <c r="I19" s="68">
        <v>0</v>
      </c>
      <c r="J19" s="69">
        <f>H19+I19</f>
        <v>196</v>
      </c>
      <c r="K19" s="68">
        <v>6.5</v>
      </c>
      <c r="L19" s="68">
        <v>7</v>
      </c>
      <c r="M19" s="68">
        <v>3</v>
      </c>
      <c r="N19" s="70">
        <v>3</v>
      </c>
      <c r="P19" s="71">
        <v>171.5</v>
      </c>
      <c r="Q19" s="71">
        <v>0</v>
      </c>
      <c r="R19" s="72">
        <f>P19+Q19</f>
        <v>171.5</v>
      </c>
      <c r="S19" s="71">
        <v>6</v>
      </c>
      <c r="T19" s="71">
        <v>6.5</v>
      </c>
      <c r="U19" s="71">
        <v>11</v>
      </c>
      <c r="V19" s="73">
        <v>11</v>
      </c>
      <c r="Z19" s="75">
        <f>X19+Y19</f>
        <v>0</v>
      </c>
      <c r="BE19" s="38"/>
      <c r="BF19"/>
      <c r="BI19" s="38"/>
      <c r="BJ19" s="12">
        <f>BD19-BG19-BH19</f>
        <v>0</v>
      </c>
    </row>
    <row r="20" spans="2:62" x14ac:dyDescent="0.25">
      <c r="B20" s="6" t="s">
        <v>186</v>
      </c>
      <c r="C20" s="6" t="s">
        <v>226</v>
      </c>
      <c r="D20" s="6" t="s">
        <v>187</v>
      </c>
      <c r="E20" s="6" t="s">
        <v>132</v>
      </c>
      <c r="F20" s="6" t="s">
        <v>118</v>
      </c>
      <c r="H20" s="68">
        <v>186</v>
      </c>
      <c r="I20" s="68">
        <v>0</v>
      </c>
      <c r="J20" s="69">
        <f>H20+I20</f>
        <v>186</v>
      </c>
      <c r="K20" s="68">
        <v>6</v>
      </c>
      <c r="L20" s="68">
        <v>6.5</v>
      </c>
      <c r="M20" s="68">
        <v>5</v>
      </c>
      <c r="N20" s="70">
        <v>5</v>
      </c>
      <c r="Q20" s="71">
        <v>0</v>
      </c>
      <c r="R20" s="72">
        <f>P20+Q20</f>
        <v>0</v>
      </c>
      <c r="V20" s="73">
        <v>99</v>
      </c>
      <c r="Z20" s="75">
        <f>X20+Y20</f>
        <v>0</v>
      </c>
      <c r="BE20" s="38"/>
      <c r="BF20"/>
      <c r="BI20" s="38"/>
      <c r="BJ20" s="12">
        <f>BD20-BG20-BH20</f>
        <v>0</v>
      </c>
    </row>
    <row r="21" spans="2:62" x14ac:dyDescent="0.25">
      <c r="B21" s="6" t="s">
        <v>195</v>
      </c>
      <c r="C21" s="6" t="s">
        <v>230</v>
      </c>
      <c r="D21" s="6" t="s">
        <v>196</v>
      </c>
      <c r="E21" s="6" t="s">
        <v>132</v>
      </c>
      <c r="F21" s="6" t="s">
        <v>118</v>
      </c>
      <c r="H21" s="68">
        <v>180</v>
      </c>
      <c r="I21" s="68">
        <v>0</v>
      </c>
      <c r="J21" s="69">
        <f>H21+I21</f>
        <v>180</v>
      </c>
      <c r="K21" s="68">
        <v>5</v>
      </c>
      <c r="L21" s="68">
        <v>6</v>
      </c>
      <c r="M21" s="68">
        <v>9</v>
      </c>
      <c r="N21" s="70">
        <v>9</v>
      </c>
      <c r="Q21" s="71">
        <v>0</v>
      </c>
      <c r="R21" s="72">
        <f>P21+Q21</f>
        <v>0</v>
      </c>
      <c r="V21" s="73">
        <v>99</v>
      </c>
      <c r="Z21" s="75">
        <f>X21+Y21</f>
        <v>0</v>
      </c>
      <c r="BE21" s="38"/>
      <c r="BF21"/>
      <c r="BI21" s="38"/>
      <c r="BJ21" s="12">
        <f>BD21-BG21-BH21</f>
        <v>0</v>
      </c>
    </row>
    <row r="22" spans="2:62" x14ac:dyDescent="0.25">
      <c r="B22" s="6" t="s">
        <v>201</v>
      </c>
      <c r="C22" s="6" t="s">
        <v>232</v>
      </c>
      <c r="D22" s="6" t="s">
        <v>202</v>
      </c>
      <c r="E22" s="6" t="s">
        <v>132</v>
      </c>
      <c r="F22" s="6" t="s">
        <v>118</v>
      </c>
      <c r="H22" s="68">
        <v>174.5</v>
      </c>
      <c r="I22" s="68">
        <v>0</v>
      </c>
      <c r="J22" s="69">
        <f>H22+I22</f>
        <v>174.5</v>
      </c>
      <c r="K22" s="68">
        <v>5</v>
      </c>
      <c r="L22" s="68">
        <v>6</v>
      </c>
      <c r="M22" s="68">
        <v>12</v>
      </c>
      <c r="N22" s="70">
        <v>12</v>
      </c>
      <c r="Q22" s="71">
        <v>0</v>
      </c>
      <c r="R22" s="72">
        <f>P22+Q22</f>
        <v>0</v>
      </c>
      <c r="V22" s="73">
        <v>99</v>
      </c>
      <c r="Z22" s="75">
        <f>X22+Y22</f>
        <v>0</v>
      </c>
      <c r="BE22" s="38"/>
      <c r="BF22"/>
      <c r="BI22" s="38"/>
      <c r="BJ22" s="12">
        <f>BD22-BG22-BH22</f>
        <v>0</v>
      </c>
    </row>
    <row r="23" spans="2:62" x14ac:dyDescent="0.25">
      <c r="B23" s="6" t="s">
        <v>190</v>
      </c>
      <c r="C23" s="6" t="s">
        <v>228</v>
      </c>
      <c r="D23" s="6" t="s">
        <v>191</v>
      </c>
      <c r="E23" s="6" t="s">
        <v>132</v>
      </c>
      <c r="F23" s="6" t="s">
        <v>192</v>
      </c>
      <c r="H23" s="68">
        <v>181</v>
      </c>
      <c r="I23" s="68">
        <v>0</v>
      </c>
      <c r="J23" s="69">
        <f>H23+I23</f>
        <v>181</v>
      </c>
      <c r="K23" s="68">
        <v>5.5</v>
      </c>
      <c r="L23" s="68">
        <v>6</v>
      </c>
      <c r="M23" s="68">
        <v>7</v>
      </c>
      <c r="N23" s="70">
        <v>7</v>
      </c>
      <c r="R23" s="72">
        <f>P23+Q23</f>
        <v>0</v>
      </c>
      <c r="V23" s="73">
        <v>99</v>
      </c>
      <c r="Z23" s="75">
        <f>X23+Y23</f>
        <v>0</v>
      </c>
      <c r="BE23" s="38"/>
      <c r="BF23"/>
      <c r="BI23" s="38"/>
      <c r="BJ23" s="12">
        <f>BD23-BG23-BH23</f>
        <v>0</v>
      </c>
    </row>
    <row r="24" spans="2:62" x14ac:dyDescent="0.25">
      <c r="B24" s="6" t="s">
        <v>199</v>
      </c>
      <c r="C24" s="6" t="s">
        <v>231</v>
      </c>
      <c r="D24" s="6" t="s">
        <v>200</v>
      </c>
      <c r="E24" s="6" t="s">
        <v>130</v>
      </c>
      <c r="F24" s="6" t="s">
        <v>118</v>
      </c>
      <c r="H24" s="68">
        <v>176</v>
      </c>
      <c r="I24" s="68">
        <v>0</v>
      </c>
      <c r="J24" s="69">
        <f>H24+I24</f>
        <v>176</v>
      </c>
      <c r="K24" s="68">
        <v>5</v>
      </c>
      <c r="L24" s="68">
        <v>6</v>
      </c>
      <c r="M24" s="68">
        <v>11</v>
      </c>
      <c r="N24" s="70">
        <v>11</v>
      </c>
      <c r="R24" s="72">
        <f>P24+Q24</f>
        <v>0</v>
      </c>
      <c r="V24" s="73">
        <v>99</v>
      </c>
      <c r="Z24" s="75">
        <f>X24+Y24</f>
        <v>0</v>
      </c>
      <c r="BE24" s="38"/>
      <c r="BF24"/>
      <c r="BI24" s="38"/>
      <c r="BJ24" s="12">
        <f>BD24-BG24-BH24</f>
        <v>0</v>
      </c>
    </row>
  </sheetData>
  <sortState xmlns:xlrd2="http://schemas.microsoft.com/office/spreadsheetml/2017/richdata2" ref="A9:XFD25">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46 AV9:AW65346 P9:Q65346 X9:Y65346 AF9:AG65346 AN9:AO65346">
    <cfRule type="cellIs" dxfId="16" priority="1" stopIfTrue="1" operator="greaterThanOrEqual">
      <formula>$BL$6</formula>
    </cfRule>
  </conditionalFormatting>
  <dataValidations count="9">
    <dataValidation type="list" allowBlank="1" showInputMessage="1" showErrorMessage="1" sqref="BM1:BM2 BM9:BM65346" xr:uid="{00000000-0002-0000-0600-000001000000}">
      <formula1>"ja,nee"</formula1>
    </dataValidation>
    <dataValidation operator="lessThanOrEqual" allowBlank="1" showInputMessage="1" showErrorMessage="1" sqref="AH8 AP8 AX8 J1:J2 R1:R2 AX1:AX2 AP1:AP2 AH1:AH2 Z1:Z2 BC1:BK8 BL1:BL4 BL7:BL8 J8:J24 R8:R24 Z8:Z24 BC9:BE24 BI9:BJ24" xr:uid="{00000000-0002-0000-0600-000002000000}"/>
    <dataValidation type="decimal" allowBlank="1" showInputMessage="1" showErrorMessage="1" sqref="H1:I2 P1:Q2 AV1:AW2 AN1:AO2 AF1:AG2 X1:Y2 H8:I65346 X8:Y65346 P8:Q65346 AF8:AG65346 AN8:AO65346 AV8:AW65346" xr:uid="{00000000-0002-0000-0600-000003000000}">
      <formula1>0</formula1>
      <formula2>400</formula2>
    </dataValidation>
    <dataValidation type="decimal" allowBlank="1" showInputMessage="1" showErrorMessage="1" sqref="K1:L2 S1:T2 AY1:AZ2 AQ1:AR2 AI1:AJ2 AA1:AB2 K8:L65346 AA8:AB65346 S8:T65346 AI8:AJ65346 AQ8:AR65346 AY8:AZ65346" xr:uid="{00000000-0002-0000-0600-000004000000}">
      <formula1>0</formula1>
      <formula2>99</formula2>
    </dataValidation>
    <dataValidation type="whole" allowBlank="1" showInputMessage="1" showErrorMessage="1" sqref="M1:N2 U1:V2 BA1:BB2 AS1:AT2 AK1:AL2 AC1:AD2 M8:N65346 AC8:AD65346 U8:V65346 AK8:AL65346 AS8:AT65346 BA8:BB65346" xr:uid="{00000000-0002-0000-0600-000005000000}">
      <formula1>0</formula1>
      <formula2>999</formula2>
    </dataValidation>
    <dataValidation type="whole" operator="lessThanOrEqual" allowBlank="1" showInputMessage="1" showErrorMessage="1" sqref="BL6" xr:uid="{00000000-0002-0000-0600-000006000000}">
      <formula1>400</formula1>
    </dataValidation>
    <dataValidation type="whole" operator="lessThanOrEqual" allowBlank="1" showInputMessage="1" showErrorMessage="1" sqref="BL5" xr:uid="{00000000-0002-0000-0600-000007000000}">
      <formula1>99</formula1>
    </dataValidation>
    <dataValidation type="whole" allowBlank="1" showInputMessage="1" showErrorMessage="1" sqref="O3:V3" xr:uid="{00000000-0002-0000-0600-000008000000}">
      <formula1>0</formula1>
      <formula2>99</formula2>
    </dataValidation>
    <dataValidation type="decimal" operator="lessThanOrEqual" allowBlank="1" showInputMessage="1" showErrorMessage="1" sqref="BK9:BL24 BG9:BH24 BC25:BL65346 Z25:Z65346 R25:R65346 AX9:AX65346 J25:J65346 AH9:AH65346 AP9:AP65346" xr:uid="{00000000-0002-0000-06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28</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265</v>
      </c>
      <c r="C9" s="6" t="s">
        <v>269</v>
      </c>
      <c r="D9" s="6" t="s">
        <v>266</v>
      </c>
      <c r="E9" s="6" t="s">
        <v>276</v>
      </c>
      <c r="F9" s="6" t="s">
        <v>149</v>
      </c>
      <c r="J9" s="69">
        <f>H9+I9</f>
        <v>0</v>
      </c>
      <c r="P9" s="71">
        <v>189.5</v>
      </c>
      <c r="Q9" s="71">
        <v>0</v>
      </c>
      <c r="R9" s="72">
        <f>P9+Q9</f>
        <v>189.5</v>
      </c>
      <c r="S9" s="71">
        <v>6.5</v>
      </c>
      <c r="T9" s="71">
        <v>7</v>
      </c>
      <c r="U9" s="71">
        <v>1</v>
      </c>
      <c r="V9" s="73">
        <v>1</v>
      </c>
      <c r="Z9" s="75">
        <f>X9+Y9</f>
        <v>0</v>
      </c>
      <c r="BC9" s="12">
        <f>N9+V9+AD9+AL9+AT9+BB9</f>
        <v>1</v>
      </c>
      <c r="BD9" s="12">
        <f>J9+R9+Z9+AH9+AP9+AX9</f>
        <v>189.5</v>
      </c>
      <c r="BI9" s="38">
        <f>BC9-BE9-BF9</f>
        <v>1</v>
      </c>
      <c r="BJ9" s="12">
        <f>BD9-BG9-BH9</f>
        <v>189.5</v>
      </c>
    </row>
  </sheetData>
  <sheetProtection sheet="1" objects="1" scenarios="1"/>
  <sortState xmlns:xlrd2="http://schemas.microsoft.com/office/spreadsheetml/2017/richdata2" ref="A9:XFD9">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26 AV9:AW65526 P9:Q65526 X9:Y65526 AF9:AG65526 AN9:AO65526">
    <cfRule type="cellIs" dxfId="15" priority="1" stopIfTrue="1" operator="greaterThanOrEqual">
      <formula>$BL$6</formula>
    </cfRule>
  </conditionalFormatting>
  <dataValidations count="9">
    <dataValidation type="list" allowBlank="1" showInputMessage="1" showErrorMessage="1" sqref="BM1:BM2 BM9:BM65526" xr:uid="{00000000-0002-0000-0700-000001000000}">
      <formula1>"ja,nee"</formula1>
    </dataValidation>
    <dataValidation operator="lessThanOrEqual" allowBlank="1" showInputMessage="1" showErrorMessage="1" sqref="R8:R9 AH8 AP8 AX8 Z8:Z9 J1:J2 R1:R2 AX1:AX2 AP1:AP2 AH1:AH2 Z1:Z2 BC1:BK8 BL1:BL4 BL7:BL8 J8:J9 BC9:BD9 BI9:BJ9" xr:uid="{00000000-0002-0000-0700-000002000000}"/>
    <dataValidation type="decimal" allowBlank="1" showInputMessage="1" showErrorMessage="1" sqref="H1:I2 P1:Q2 AV1:AW2 AN1:AO2 AF1:AG2 X1:Y2 H8:I65526 X8:Y65526 P8:Q65526 AF8:AG65526 AN8:AO65526 AV8:AW65526" xr:uid="{00000000-0002-0000-0700-000003000000}">
      <formula1>0</formula1>
      <formula2>400</formula2>
    </dataValidation>
    <dataValidation type="decimal" allowBlank="1" showInputMessage="1" showErrorMessage="1" sqref="K1:L2 S1:T2 AY1:AZ2 AQ1:AR2 AI1:AJ2 AA1:AB2 K8:L65526 AA8:AB65526 S8:T65526 AI8:AJ65526 AQ8:AR65526 AY8:AZ65526" xr:uid="{00000000-0002-0000-0700-000004000000}">
      <formula1>0</formula1>
      <formula2>99</formula2>
    </dataValidation>
    <dataValidation type="whole" allowBlank="1" showInputMessage="1" showErrorMessage="1" sqref="M1:N2 U1:V2 BA1:BB2 AS1:AT2 AK1:AL2 AC1:AD2 M8:N65526 AC8:AD65526 U8:V65526 AK8:AL65526 AS8:AT65526 BA8:BB6552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 type="decimal" operator="lessThanOrEqual" allowBlank="1" showInputMessage="1" showErrorMessage="1" sqref="AH9:AH65526 AP9:AP65526 AX9:AX65526 J10:J65526 Z10:Z65526 R10:R65526 BC10:BD65526 BE9:BH65526 BK9:BL65526 BI10:BJ65526" xr:uid="{00000000-0002-0000-07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50</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4"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28</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128</v>
      </c>
      <c r="C9" s="6" t="s">
        <v>134</v>
      </c>
      <c r="D9" s="6" t="s">
        <v>129</v>
      </c>
      <c r="E9" s="6" t="s">
        <v>205</v>
      </c>
      <c r="F9" s="6" t="s">
        <v>127</v>
      </c>
      <c r="H9" s="68">
        <v>173.5</v>
      </c>
      <c r="I9" s="68">
        <v>0</v>
      </c>
      <c r="J9" s="69">
        <f>H9+I9</f>
        <v>173.5</v>
      </c>
      <c r="K9" s="68">
        <v>6.5</v>
      </c>
      <c r="L9" s="68">
        <v>6.5</v>
      </c>
      <c r="M9" s="68">
        <v>1</v>
      </c>
      <c r="N9" s="70">
        <v>1</v>
      </c>
      <c r="P9" s="71">
        <v>178.5</v>
      </c>
      <c r="Q9" s="71">
        <v>0</v>
      </c>
      <c r="R9" s="72">
        <f>P9+Q9</f>
        <v>178.5</v>
      </c>
      <c r="S9" s="71">
        <v>6</v>
      </c>
      <c r="T9" s="71">
        <v>6.5</v>
      </c>
      <c r="U9" s="71">
        <v>1</v>
      </c>
      <c r="V9" s="73">
        <v>1</v>
      </c>
      <c r="Z9" s="75">
        <f>X9+Y9</f>
        <v>0</v>
      </c>
      <c r="BC9" s="12">
        <f>N9+V9+AD9+AL9+AT9+BB9</f>
        <v>2</v>
      </c>
      <c r="BD9" s="12">
        <f>J9+R9+Z9+AH9+AP9+AX9</f>
        <v>352</v>
      </c>
      <c r="BI9" s="38">
        <f>BC9-BE9-BF9</f>
        <v>2</v>
      </c>
      <c r="BJ9" s="12">
        <f>BD9-BG9-BH9</f>
        <v>352</v>
      </c>
    </row>
  </sheetData>
  <sheetProtection sheet="1" objects="1" scenarios="1"/>
  <sortState xmlns:xlrd2="http://schemas.microsoft.com/office/spreadsheetml/2017/richdata2" ref="A9:XFD9">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86 AV9:AW65486 P9:Q65486 X9:Y65486 AF9:AG65486 AN9:AO65486">
    <cfRule type="cellIs" dxfId="13"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486 AC8:AD65486 U8:V65486 AK8:AL65486 AS8:AT65486 BA8:BB65486" xr:uid="{00000000-0002-0000-0900-000003000000}">
      <formula1>0</formula1>
      <formula2>999</formula2>
    </dataValidation>
    <dataValidation type="decimal" allowBlank="1" showInputMessage="1" showErrorMessage="1" sqref="K1:L2 S1:T2 AY1:AZ2 AQ1:AR2 AI1:AJ2 AA1:AB2 K8:L65486 AA8:AB65486 S8:T65486 AI8:AJ65486 AQ8:AR65486 AY8:AZ65486" xr:uid="{00000000-0002-0000-0900-000004000000}">
      <formula1>0</formula1>
      <formula2>99</formula2>
    </dataValidation>
    <dataValidation type="decimal" allowBlank="1" showInputMessage="1" showErrorMessage="1" sqref="H1:I2 P1:Q2 AV1:AW2 AN1:AO2 AF1:AG2 X1:Y2 H8:I65486 X8:Y65486 P8:Q65486 AF8:AG65486 AN8:AO65486 AV8:AW65486" xr:uid="{00000000-0002-0000-0900-000005000000}">
      <formula1>0</formula1>
      <formula2>400</formula2>
    </dataValidation>
    <dataValidation operator="lessThanOrEqual" allowBlank="1" showInputMessage="1" showErrorMessage="1" sqref="R8:R9 AH8 AP8 AX8 Z8:Z9 J1:J2 R1:R2 AX1:AX2 AP1:AP2 AH1:AH2 Z1:Z2 BC1:BK8 BL1:BL4 BL7:BL8 J8:J9 BC9:BD9 BI9:BJ9" xr:uid="{00000000-0002-0000-0900-000006000000}"/>
    <dataValidation type="list" allowBlank="1" showInputMessage="1" showErrorMessage="1" sqref="BM1:BM2 BM9:BM65486" xr:uid="{00000000-0002-0000-0900-000007000000}">
      <formula1>"ja,nee"</formula1>
    </dataValidation>
    <dataValidation type="decimal" operator="lessThanOrEqual" allowBlank="1" showInputMessage="1" showErrorMessage="1" sqref="BK9:BL9 BE9:BH9 AH9:AH65486 AP9:AP65486 AX9:AX65486 J10:J65486 Z10:Z65486 R10:R65486 BC10:BL65486"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20"/>
  <sheetViews>
    <sheetView workbookViewId="0">
      <pane xSplit="5" ySplit="8" topLeftCell="F9" activePane="bottomRight" state="frozen"/>
      <selection activeCell="C5" sqref="C5:E5"/>
      <selection pane="topRight" activeCell="C5" sqref="C5:E5"/>
      <selection pane="bottomLeft" activeCell="C5" sqref="C5:E5"/>
      <selection pane="bottomRight" activeCell="F17" sqref="F17"/>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28</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121</v>
      </c>
      <c r="C9" s="6" t="s">
        <v>131</v>
      </c>
      <c r="D9" s="6" t="s">
        <v>122</v>
      </c>
      <c r="E9" s="6" t="s">
        <v>204</v>
      </c>
      <c r="F9" s="6" t="s">
        <v>149</v>
      </c>
      <c r="H9" s="68">
        <v>192</v>
      </c>
      <c r="I9" s="68">
        <v>0</v>
      </c>
      <c r="J9" s="69">
        <f>H9+I9</f>
        <v>192</v>
      </c>
      <c r="K9" s="68">
        <v>7</v>
      </c>
      <c r="L9" s="68">
        <v>7</v>
      </c>
      <c r="M9" s="68">
        <v>1</v>
      </c>
      <c r="N9" s="70">
        <v>1</v>
      </c>
      <c r="P9" s="71">
        <v>199.5</v>
      </c>
      <c r="Q9" s="71">
        <v>0</v>
      </c>
      <c r="R9" s="72">
        <f>P9+Q9</f>
        <v>199.5</v>
      </c>
      <c r="S9" s="71">
        <v>8</v>
      </c>
      <c r="T9" s="71">
        <v>8</v>
      </c>
      <c r="U9" s="71">
        <v>1</v>
      </c>
      <c r="V9" s="73">
        <v>1</v>
      </c>
      <c r="Z9" s="75">
        <f>X9+Y9</f>
        <v>0</v>
      </c>
      <c r="BC9" s="12">
        <f>N9+V9+AD9+AL9+AT9+BB9</f>
        <v>2</v>
      </c>
      <c r="BD9" s="12">
        <f>J9+R9+Z9+AH9+AP9+AX9</f>
        <v>391.5</v>
      </c>
      <c r="BE9" s="38"/>
      <c r="BF9"/>
      <c r="BG9" s="12">
        <v>0</v>
      </c>
      <c r="BH9" s="12">
        <v>0</v>
      </c>
      <c r="BI9" s="38">
        <f>BC9-BE9-BF9</f>
        <v>2</v>
      </c>
      <c r="BJ9" s="12">
        <f>BD9-BG9-BH9</f>
        <v>391.5</v>
      </c>
      <c r="BL9" s="6">
        <v>2</v>
      </c>
    </row>
    <row r="10" spans="1:66" x14ac:dyDescent="0.25">
      <c r="B10" s="6" t="s">
        <v>150</v>
      </c>
      <c r="C10" s="6" t="s">
        <v>267</v>
      </c>
      <c r="D10" s="6" t="s">
        <v>151</v>
      </c>
      <c r="E10" s="6" t="s">
        <v>206</v>
      </c>
      <c r="F10" s="6" t="s">
        <v>123</v>
      </c>
      <c r="H10" s="68">
        <v>192</v>
      </c>
      <c r="I10" s="68">
        <v>0</v>
      </c>
      <c r="J10" s="69">
        <f>H10+I10</f>
        <v>192</v>
      </c>
      <c r="K10" s="68">
        <v>7</v>
      </c>
      <c r="L10" s="68">
        <v>7</v>
      </c>
      <c r="M10" s="68">
        <v>1</v>
      </c>
      <c r="N10" s="70">
        <v>1</v>
      </c>
      <c r="P10" s="71">
        <v>193.5</v>
      </c>
      <c r="Q10" s="71">
        <v>0</v>
      </c>
      <c r="R10" s="72">
        <f>P10+Q10</f>
        <v>193.5</v>
      </c>
      <c r="S10" s="71">
        <v>6.5</v>
      </c>
      <c r="T10" s="71">
        <v>7</v>
      </c>
      <c r="U10" s="71">
        <v>2</v>
      </c>
      <c r="V10" s="73">
        <v>2</v>
      </c>
      <c r="Z10" s="75">
        <f>X10+Y10</f>
        <v>0</v>
      </c>
      <c r="BC10" s="12">
        <f>N10+V10+AD10+AL10+AT10+BB10</f>
        <v>3</v>
      </c>
      <c r="BD10" s="12">
        <f>J10+R10+Z10+AH10+AP10+AX10</f>
        <v>385.5</v>
      </c>
      <c r="BE10" s="38"/>
      <c r="BF10"/>
      <c r="BG10" s="12">
        <v>0</v>
      </c>
      <c r="BH10" s="12">
        <v>0</v>
      </c>
      <c r="BI10" s="38">
        <f>BC10-BE10-BF10</f>
        <v>3</v>
      </c>
      <c r="BJ10" s="12">
        <f>BD10-BG10-BH10</f>
        <v>385.5</v>
      </c>
    </row>
    <row r="11" spans="1:66" x14ac:dyDescent="0.25">
      <c r="B11" s="6" t="s">
        <v>252</v>
      </c>
      <c r="C11" s="6" t="s">
        <v>269</v>
      </c>
      <c r="D11" s="6" t="s">
        <v>253</v>
      </c>
      <c r="E11" s="6" t="s">
        <v>204</v>
      </c>
      <c r="F11" s="6" t="s">
        <v>149</v>
      </c>
      <c r="J11" s="69">
        <f>H11+I11</f>
        <v>0</v>
      </c>
      <c r="P11" s="71">
        <v>181.5</v>
      </c>
      <c r="Q11" s="71">
        <v>0</v>
      </c>
      <c r="R11" s="72">
        <f>P11+Q11</f>
        <v>181.5</v>
      </c>
      <c r="S11" s="71">
        <v>6.5</v>
      </c>
      <c r="T11" s="71">
        <v>6.5</v>
      </c>
      <c r="U11" s="71">
        <v>3</v>
      </c>
      <c r="V11" s="73">
        <v>3</v>
      </c>
      <c r="Z11" s="75">
        <f>X11+Y11</f>
        <v>0</v>
      </c>
      <c r="BC11" s="12">
        <f>N11+V11+AD11+AL11+AT11+BB11</f>
        <v>3</v>
      </c>
      <c r="BD11" s="12">
        <f>J11+R11+Z11+AH11+AP11+AX11</f>
        <v>181.5</v>
      </c>
      <c r="BI11" s="38">
        <f>BC11-BE11-BF11</f>
        <v>3</v>
      </c>
      <c r="BJ11" s="12">
        <f>BD11-BG11-BH11</f>
        <v>181.5</v>
      </c>
    </row>
    <row r="12" spans="1:66" x14ac:dyDescent="0.25">
      <c r="B12" s="6" t="s">
        <v>148</v>
      </c>
      <c r="C12" s="6" t="s">
        <v>203</v>
      </c>
      <c r="D12" s="6" t="s">
        <v>119</v>
      </c>
      <c r="E12" s="6" t="s">
        <v>204</v>
      </c>
      <c r="F12" s="6" t="s">
        <v>123</v>
      </c>
      <c r="H12" s="68">
        <v>190.5</v>
      </c>
      <c r="I12" s="68">
        <v>0</v>
      </c>
      <c r="J12" s="69">
        <f>H12+I12</f>
        <v>190.5</v>
      </c>
      <c r="K12" s="68">
        <v>7</v>
      </c>
      <c r="L12" s="68">
        <v>7</v>
      </c>
      <c r="M12" s="68">
        <v>3</v>
      </c>
      <c r="N12" s="70">
        <v>3</v>
      </c>
      <c r="P12" s="71">
        <v>180.5</v>
      </c>
      <c r="Q12" s="71">
        <v>0</v>
      </c>
      <c r="R12" s="72">
        <f>P12+Q12</f>
        <v>180.5</v>
      </c>
      <c r="S12" s="71">
        <v>6.5</v>
      </c>
      <c r="T12" s="71">
        <v>6</v>
      </c>
      <c r="U12" s="71">
        <v>4</v>
      </c>
      <c r="V12" s="73">
        <v>4</v>
      </c>
      <c r="Z12" s="75">
        <f>X12+Y12</f>
        <v>0</v>
      </c>
      <c r="BC12" s="12">
        <f>N12+V12+AD12+AL12+AT12+BB12</f>
        <v>7</v>
      </c>
      <c r="BD12" s="12">
        <f>J12+R12+Z12+AH12+AP12+AX12</f>
        <v>371</v>
      </c>
      <c r="BE12" s="38"/>
      <c r="BF12"/>
      <c r="BG12" s="12">
        <v>0</v>
      </c>
      <c r="BH12" s="12">
        <v>0</v>
      </c>
      <c r="BI12" s="38">
        <f>BC12-BE12-BF12</f>
        <v>7</v>
      </c>
      <c r="BJ12" s="12">
        <f>BD12-BG12-BH12</f>
        <v>371</v>
      </c>
      <c r="BL12" s="6">
        <v>1</v>
      </c>
    </row>
    <row r="13" spans="1:66" x14ac:dyDescent="0.25">
      <c r="B13" s="6" t="s">
        <v>156</v>
      </c>
      <c r="C13" s="6" t="s">
        <v>210</v>
      </c>
      <c r="D13" s="6" t="s">
        <v>157</v>
      </c>
      <c r="E13" s="6" t="s">
        <v>204</v>
      </c>
      <c r="F13" s="6" t="s">
        <v>123</v>
      </c>
      <c r="H13" s="68">
        <v>174</v>
      </c>
      <c r="I13" s="68">
        <v>0</v>
      </c>
      <c r="J13" s="69">
        <f>H13+I13</f>
        <v>174</v>
      </c>
      <c r="K13" s="68">
        <v>6.5</v>
      </c>
      <c r="L13" s="68">
        <v>6.5</v>
      </c>
      <c r="M13" s="68">
        <v>5</v>
      </c>
      <c r="N13" s="70">
        <v>5</v>
      </c>
      <c r="P13" s="71">
        <v>179.5</v>
      </c>
      <c r="Q13" s="71">
        <v>0</v>
      </c>
      <c r="R13" s="72">
        <f>P13+Q13</f>
        <v>179.5</v>
      </c>
      <c r="S13" s="71">
        <v>6</v>
      </c>
      <c r="T13" s="71">
        <v>7</v>
      </c>
      <c r="U13" s="71">
        <v>5</v>
      </c>
      <c r="V13" s="73">
        <v>5</v>
      </c>
      <c r="Z13" s="75">
        <f>X13+Y13</f>
        <v>0</v>
      </c>
      <c r="BC13" s="12">
        <f>N13+V13+AD13+AL13+AT13+BB13</f>
        <v>10</v>
      </c>
      <c r="BD13" s="12">
        <f>J13+R13+Z13+AH13+AP13+AX13</f>
        <v>353.5</v>
      </c>
      <c r="BE13" s="38"/>
      <c r="BF13"/>
      <c r="BG13" s="12">
        <v>0</v>
      </c>
      <c r="BH13" s="12">
        <v>0</v>
      </c>
      <c r="BI13" s="38">
        <f>BC13-BE13-BF13</f>
        <v>10</v>
      </c>
      <c r="BJ13" s="12">
        <f>BD13-BG13-BH13</f>
        <v>353.5</v>
      </c>
    </row>
    <row r="14" spans="1:66" x14ac:dyDescent="0.25">
      <c r="B14" s="6" t="s">
        <v>256</v>
      </c>
      <c r="C14" s="6" t="s">
        <v>271</v>
      </c>
      <c r="D14" s="6" t="s">
        <v>257</v>
      </c>
      <c r="E14" s="6" t="s">
        <v>206</v>
      </c>
      <c r="F14" s="6" t="s">
        <v>149</v>
      </c>
      <c r="J14" s="69">
        <f>H14+I14</f>
        <v>0</v>
      </c>
      <c r="P14" s="71">
        <v>178</v>
      </c>
      <c r="Q14" s="71">
        <v>0</v>
      </c>
      <c r="R14" s="72">
        <f>P14+Q14</f>
        <v>178</v>
      </c>
      <c r="S14" s="71">
        <v>6</v>
      </c>
      <c r="T14" s="71">
        <v>6</v>
      </c>
      <c r="U14" s="71">
        <v>6</v>
      </c>
      <c r="V14" s="73">
        <v>6</v>
      </c>
      <c r="Z14" s="75">
        <f>X14+Y14</f>
        <v>0</v>
      </c>
      <c r="BC14" s="12">
        <f>N14+V14+AD14+AL14+AT14+BB14</f>
        <v>6</v>
      </c>
      <c r="BD14" s="12">
        <f>J14+R14+Z14+AH14+AP14+AX14</f>
        <v>178</v>
      </c>
      <c r="BI14" s="38">
        <f>BC14-BE14-BF14</f>
        <v>6</v>
      </c>
      <c r="BJ14" s="12">
        <f>BD14-BG14-BH14</f>
        <v>178</v>
      </c>
    </row>
    <row r="15" spans="1:66" x14ac:dyDescent="0.25">
      <c r="B15" s="6" t="s">
        <v>154</v>
      </c>
      <c r="C15" s="6" t="s">
        <v>209</v>
      </c>
      <c r="D15" s="6" t="s">
        <v>155</v>
      </c>
      <c r="E15" s="6" t="s">
        <v>206</v>
      </c>
      <c r="F15" s="6" t="s">
        <v>127</v>
      </c>
      <c r="H15" s="68">
        <v>175.5</v>
      </c>
      <c r="I15" s="68">
        <v>0</v>
      </c>
      <c r="J15" s="69">
        <f>H15+I15</f>
        <v>175.5</v>
      </c>
      <c r="K15" s="68">
        <v>5.5</v>
      </c>
      <c r="L15" s="68">
        <v>7</v>
      </c>
      <c r="M15" s="68">
        <v>4</v>
      </c>
      <c r="N15" s="70">
        <v>4</v>
      </c>
      <c r="P15" s="71">
        <v>176</v>
      </c>
      <c r="Q15" s="71">
        <v>0</v>
      </c>
      <c r="R15" s="72">
        <f>P15+Q15</f>
        <v>176</v>
      </c>
      <c r="S15" s="71">
        <v>5.5</v>
      </c>
      <c r="T15" s="71">
        <v>6</v>
      </c>
      <c r="U15" s="71">
        <v>7</v>
      </c>
      <c r="V15" s="73">
        <v>7</v>
      </c>
      <c r="Z15" s="75">
        <f>X15+Y15</f>
        <v>0</v>
      </c>
      <c r="BC15" s="12">
        <f>N15+V15+AD15+AL15+AT15+BB15</f>
        <v>11</v>
      </c>
      <c r="BD15" s="12">
        <f>J15+R15+Z15+AH15+AP15+AX15</f>
        <v>351.5</v>
      </c>
      <c r="BE15" s="38"/>
      <c r="BF15"/>
      <c r="BG15" s="12">
        <v>0</v>
      </c>
      <c r="BH15" s="12">
        <v>0</v>
      </c>
      <c r="BI15" s="38">
        <f>BC15-BE15-BF15</f>
        <v>11</v>
      </c>
      <c r="BJ15" s="12">
        <f>BD15-BG15-BH15</f>
        <v>351.5</v>
      </c>
    </row>
    <row r="16" spans="1:66" x14ac:dyDescent="0.25">
      <c r="B16" s="6" t="s">
        <v>258</v>
      </c>
      <c r="C16" s="6" t="s">
        <v>272</v>
      </c>
      <c r="D16" s="6" t="s">
        <v>259</v>
      </c>
      <c r="E16" s="6" t="s">
        <v>204</v>
      </c>
      <c r="F16" s="6" t="s">
        <v>260</v>
      </c>
      <c r="J16" s="69">
        <f>H16+I16</f>
        <v>0</v>
      </c>
      <c r="P16" s="71">
        <v>174</v>
      </c>
      <c r="Q16" s="71">
        <v>0</v>
      </c>
      <c r="R16" s="72">
        <f>P16+Q16</f>
        <v>174</v>
      </c>
      <c r="S16" s="71">
        <v>6</v>
      </c>
      <c r="T16" s="71">
        <v>6</v>
      </c>
      <c r="U16" s="71">
        <v>8</v>
      </c>
      <c r="V16" s="73">
        <v>8</v>
      </c>
      <c r="Z16" s="75">
        <f>X16+Y16</f>
        <v>0</v>
      </c>
      <c r="BC16" s="12">
        <f>N16+V16+AD16+AL16+AT16+BB16</f>
        <v>8</v>
      </c>
      <c r="BD16" s="12">
        <f>J16+R16+Z16+AH16+AP16+AX16</f>
        <v>174</v>
      </c>
      <c r="BI16" s="38">
        <f>BC16-BE16-BF16</f>
        <v>8</v>
      </c>
      <c r="BJ16" s="12">
        <f>BD16-BG16-BH16</f>
        <v>174</v>
      </c>
    </row>
    <row r="17" spans="2:62" x14ac:dyDescent="0.25">
      <c r="B17" s="6" t="s">
        <v>261</v>
      </c>
      <c r="C17" s="6" t="s">
        <v>273</v>
      </c>
      <c r="D17" s="6" t="s">
        <v>262</v>
      </c>
      <c r="E17" s="6" t="s">
        <v>206</v>
      </c>
      <c r="F17" s="6" t="s">
        <v>118</v>
      </c>
      <c r="J17" s="69">
        <f>H17+I17</f>
        <v>0</v>
      </c>
      <c r="P17" s="71">
        <v>161.5</v>
      </c>
      <c r="Q17" s="71">
        <v>0</v>
      </c>
      <c r="R17" s="72">
        <f>P17+Q17</f>
        <v>161.5</v>
      </c>
      <c r="S17" s="71">
        <v>5</v>
      </c>
      <c r="T17" s="71">
        <v>6</v>
      </c>
      <c r="U17" s="71">
        <v>9</v>
      </c>
      <c r="V17" s="73">
        <v>9</v>
      </c>
      <c r="Z17" s="75">
        <f>X17+Y17</f>
        <v>0</v>
      </c>
      <c r="BC17" s="12">
        <f>N17+V17+AD17+AL17+AT17+BB17</f>
        <v>9</v>
      </c>
      <c r="BD17" s="12">
        <f>J17+R17+Z17+AH17+AP17+AX17</f>
        <v>161.5</v>
      </c>
      <c r="BI17" s="38">
        <f>BC17-BE17-BF17</f>
        <v>9</v>
      </c>
      <c r="BJ17" s="12">
        <f>BD17-BG17-BH17</f>
        <v>161.5</v>
      </c>
    </row>
    <row r="18" spans="2:62" x14ac:dyDescent="0.25">
      <c r="B18" s="6" t="s">
        <v>158</v>
      </c>
      <c r="C18" s="6" t="s">
        <v>211</v>
      </c>
      <c r="D18" s="6" t="s">
        <v>159</v>
      </c>
      <c r="E18" s="6" t="s">
        <v>204</v>
      </c>
      <c r="F18" s="6" t="s">
        <v>149</v>
      </c>
      <c r="H18" s="68">
        <v>174</v>
      </c>
      <c r="I18" s="68">
        <v>0</v>
      </c>
      <c r="J18" s="69">
        <f>H18+I18</f>
        <v>174</v>
      </c>
      <c r="K18" s="68">
        <v>5.5</v>
      </c>
      <c r="L18" s="68">
        <v>7</v>
      </c>
      <c r="M18" s="68">
        <v>6</v>
      </c>
      <c r="N18" s="70">
        <v>6</v>
      </c>
      <c r="R18" s="72">
        <f>P18+Q18</f>
        <v>0</v>
      </c>
      <c r="Z18" s="75">
        <f>X18+Y18</f>
        <v>0</v>
      </c>
      <c r="BC18" s="12">
        <f>N18+V18+AD18+AL18+AT18+BB18</f>
        <v>6</v>
      </c>
      <c r="BD18" s="12">
        <f>J18+R18+Z18+AH18+AP18+AX18</f>
        <v>174</v>
      </c>
      <c r="BE18" s="38"/>
      <c r="BF18"/>
      <c r="BG18" s="12">
        <v>0</v>
      </c>
      <c r="BH18" s="12">
        <v>0</v>
      </c>
      <c r="BI18" s="38">
        <f>BC18-BE18-BF18</f>
        <v>6</v>
      </c>
      <c r="BJ18" s="12">
        <f>BD18-BG18-BH18</f>
        <v>174</v>
      </c>
    </row>
    <row r="19" spans="2:62" x14ac:dyDescent="0.25">
      <c r="B19" s="6" t="s">
        <v>160</v>
      </c>
      <c r="C19" s="6" t="s">
        <v>212</v>
      </c>
      <c r="D19" s="6" t="s">
        <v>161</v>
      </c>
      <c r="E19" s="6" t="s">
        <v>206</v>
      </c>
      <c r="F19" s="6" t="s">
        <v>126</v>
      </c>
      <c r="H19" s="68">
        <v>173.5</v>
      </c>
      <c r="I19" s="68">
        <v>0</v>
      </c>
      <c r="J19" s="69">
        <f>H19+I19</f>
        <v>173.5</v>
      </c>
      <c r="K19" s="68">
        <v>6</v>
      </c>
      <c r="L19" s="68">
        <v>6.5</v>
      </c>
      <c r="M19" s="68">
        <v>7</v>
      </c>
      <c r="N19" s="70">
        <v>7</v>
      </c>
      <c r="R19" s="72">
        <f>P19+Q19</f>
        <v>0</v>
      </c>
      <c r="Z19" s="75">
        <f>X19+Y19</f>
        <v>0</v>
      </c>
      <c r="BC19" s="12">
        <f>N19+V19+AD19+AL19+AT19+BB19</f>
        <v>7</v>
      </c>
      <c r="BD19" s="12">
        <f>J19+R19+Z19+AH19+AP19+AX19</f>
        <v>173.5</v>
      </c>
      <c r="BE19" s="38"/>
      <c r="BF19"/>
      <c r="BG19" s="12">
        <v>0</v>
      </c>
      <c r="BH19" s="12">
        <v>0</v>
      </c>
      <c r="BI19" s="38">
        <f>BC19-BE19-BF19</f>
        <v>7</v>
      </c>
      <c r="BJ19" s="12">
        <f>BD19-BG19-BH19</f>
        <v>173.5</v>
      </c>
    </row>
    <row r="20" spans="2:62" x14ac:dyDescent="0.25">
      <c r="B20" s="6" t="s">
        <v>162</v>
      </c>
      <c r="C20" s="6" t="s">
        <v>214</v>
      </c>
      <c r="D20" s="6" t="s">
        <v>163</v>
      </c>
      <c r="E20" s="6" t="s">
        <v>206</v>
      </c>
      <c r="F20" s="6" t="s">
        <v>118</v>
      </c>
      <c r="H20" s="68">
        <v>167</v>
      </c>
      <c r="I20" s="68">
        <v>0</v>
      </c>
      <c r="J20" s="69">
        <f>H20+I20</f>
        <v>167</v>
      </c>
      <c r="K20" s="68">
        <v>6</v>
      </c>
      <c r="L20" s="68">
        <v>5.5</v>
      </c>
      <c r="M20" s="68">
        <v>8</v>
      </c>
      <c r="N20" s="70">
        <v>8</v>
      </c>
      <c r="R20" s="72">
        <f>P20+Q20</f>
        <v>0</v>
      </c>
      <c r="Z20" s="75">
        <f>X20+Y20</f>
        <v>0</v>
      </c>
      <c r="BC20" s="12">
        <f>N20+V20+AD20+AL20+AT20+BB20</f>
        <v>8</v>
      </c>
      <c r="BD20" s="12">
        <f>J20+R20+Z20+AH20+AP20+AX20</f>
        <v>167</v>
      </c>
      <c r="BE20" s="38"/>
      <c r="BF20"/>
      <c r="BG20" s="12">
        <v>0</v>
      </c>
      <c r="BH20" s="12">
        <v>0</v>
      </c>
      <c r="BI20" s="38">
        <f>BC20-BE20-BF20</f>
        <v>8</v>
      </c>
      <c r="BJ20" s="12">
        <f>BD20-BG20-BH20</f>
        <v>167</v>
      </c>
    </row>
  </sheetData>
  <sheetProtection sheet="1" objects="1" scenarios="1"/>
  <sortState xmlns:xlrd2="http://schemas.microsoft.com/office/spreadsheetml/2017/richdata2" ref="A9:XFD21">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46 AV9:AW65446 P9:Q65446 X9:Y65446 AF9:AG65446 AN9:AO65446">
    <cfRule type="cellIs" dxfId="12" priority="1" stopIfTrue="1" operator="greaterThanOrEqual">
      <formula>$BL$6</formula>
    </cfRule>
  </conditionalFormatting>
  <dataValidations count="9">
    <dataValidation type="whole" allowBlank="1" showInputMessage="1" showErrorMessage="1" sqref="O3:V3" xr:uid="{00000000-0002-0000-0A00-000000000000}">
      <formula1>0</formula1>
      <formula2>99</formula2>
    </dataValidation>
    <dataValidation type="whole" operator="lessThanOrEqual" allowBlank="1" showInputMessage="1" showErrorMessage="1" sqref="BL5" xr:uid="{00000000-0002-0000-0A00-000001000000}">
      <formula1>99</formula1>
    </dataValidation>
    <dataValidation type="whole" operator="lessThanOrEqual" allowBlank="1" showInputMessage="1" showErrorMessage="1" sqref="BL6" xr:uid="{00000000-0002-0000-0A00-000002000000}">
      <formula1>400</formula1>
    </dataValidation>
    <dataValidation type="whole" allowBlank="1" showInputMessage="1" showErrorMessage="1" sqref="M1:N2 U1:V2 BA1:BB2 AS1:AT2 AK1:AL2 AC1:AD2 M8:N65446 AC8:AD65446 U8:V65446 AK8:AL65446 AS8:AT65446 BA8:BB65446" xr:uid="{00000000-0002-0000-0A00-000003000000}">
      <formula1>0</formula1>
      <formula2>999</formula2>
    </dataValidation>
    <dataValidation type="decimal" allowBlank="1" showInputMessage="1" showErrorMessage="1" sqref="K1:L2 S1:T2 AY1:AZ2 AQ1:AR2 AI1:AJ2 AA1:AB2 K8:L65446 AA8:AB65446 S8:T65446 AI8:AJ65446 AQ8:AR65446 AY8:AZ65446" xr:uid="{00000000-0002-0000-0A00-000004000000}">
      <formula1>0</formula1>
      <formula2>99</formula2>
    </dataValidation>
    <dataValidation type="decimal" allowBlank="1" showInputMessage="1" showErrorMessage="1" sqref="H1:I2 P1:Q2 AV1:AW2 AN1:AO2 AF1:AG2 X1:Y2 H8:I65446 X8:Y65446 P8:Q65446 AF8:AG65446 AN8:AO65446 AV8:AW65446" xr:uid="{00000000-0002-0000-0A00-000005000000}">
      <formula1>0</formula1>
      <formula2>400</formula2>
    </dataValidation>
    <dataValidation operator="lessThanOrEqual" allowBlank="1" showInputMessage="1" showErrorMessage="1" sqref="R8:R20 AH8 AP8 AX8 Z8:Z20 J1:J2 R1:R2 AX1:AX2 AP1:AP2 AH1:AH2 Z1:Z2 BC1:BK8 BL1:BL4 BL7:BL8 J8:J20 BC9:BD20 BE9:BE16 BI9:BJ20" xr:uid="{00000000-0002-0000-0A00-000006000000}"/>
    <dataValidation type="list" allowBlank="1" showInputMessage="1" showErrorMessage="1" sqref="BM1:BM2 BM9:BM65446" xr:uid="{00000000-0002-0000-0A00-000007000000}">
      <formula1>"ja,nee"</formula1>
    </dataValidation>
    <dataValidation type="decimal" operator="lessThanOrEqual" allowBlank="1" showInputMessage="1" showErrorMessage="1" sqref="BG9:BH16 AH9:AH65446 AP9:AP65446 AX9:AX65446 Z21:Z65446 R21:R65446 J21:J65446 BC21:BD65446 BE17:BH65446 BK9:BL65446 BI21:BJ65446"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29</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1"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536 AC8:AD65536 U8:V65536 AK8:AL65536 AS8:AT65536 BA8:BB65536" xr:uid="{00000000-0002-0000-0B00-000003000000}">
      <formula1>0</formula1>
      <formula2>999</formula2>
    </dataValidation>
    <dataValidation type="decimal" allowBlank="1" showInputMessage="1" showErrorMessage="1" sqref="K1:L2 S1:T2 AY1:AZ2 AQ1:AR2 AI1:AJ2 AA1:AB2 K8:L65536 AA8:AB65536 S8:T65536 AI8:AJ65536 AQ8:AR65536 AY8:AZ65536" xr:uid="{00000000-0002-0000-0B00-000004000000}">
      <formula1>0</formula1>
      <formula2>99</formula2>
    </dataValidation>
    <dataValidation type="decimal" allowBlank="1" showInputMessage="1" showErrorMessage="1" sqref="H1:I2 P1:Q2 AV1:AW2 AN1:AO2 AF1:AG2 X1:Y2 H8:I65536 X8:Y65536 P8:Q65536 AF8:AG65536 AN8:AO65536 AV8:AW65536" xr:uid="{00000000-0002-0000-0B00-000005000000}">
      <formula1>0</formula1>
      <formula2>400</formula2>
    </dataValidation>
    <dataValidation operator="lessThanOrEqual" allowBlank="1" showInputMessage="1" showErrorMessage="1" sqref="R8 AH8 AP8 AX8 Z8 J1:J2 R1:R2 AX1:AX2 AP1:AP2 AH1:AH2 Z1:Z2 BC1:BK8 BL1:BL4 BL7:BL8 J8" xr:uid="{00000000-0002-0000-0B00-000006000000}"/>
    <dataValidation type="list" allowBlank="1" showInputMessage="1" showErrorMessage="1" sqref="BM1:BM2 BM9:BM65536" xr:uid="{00000000-0002-0000-0B00-000007000000}">
      <formula1>"ja,nee"</formula1>
    </dataValidation>
    <dataValidation type="decimal" operator="lessThanOrEqual" allowBlank="1" showInputMessage="1" showErrorMessage="1" sqref="AH9:AH65536 AP9:AP65536 AX9:AX65536 R9:R65536 J9:J65536 Z9:Z65536 BC9:BL6553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V9" sqref="V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29</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I9" s="68">
        <v>0</v>
      </c>
      <c r="J9" s="69">
        <f>H9+I9</f>
        <v>0</v>
      </c>
      <c r="Q9" s="71">
        <v>0</v>
      </c>
      <c r="R9" s="72">
        <f>P9+Q9</f>
        <v>0</v>
      </c>
      <c r="Z9" s="75">
        <f>X9+Y9</f>
        <v>0</v>
      </c>
      <c r="BC9" s="12">
        <f>N9+V9+AD9+AL9+AT9+BB9</f>
        <v>0</v>
      </c>
      <c r="BD9" s="12">
        <f>J9+R9+Z9+AH9+AP9+AX9</f>
        <v>0</v>
      </c>
      <c r="BI9" s="38">
        <f>BC9-BE9-BF9</f>
        <v>0</v>
      </c>
      <c r="BJ9" s="12">
        <f>BD9-BG9-BH9</f>
        <v>0</v>
      </c>
    </row>
  </sheetData>
  <sheetProtection sheet="1" objects="1" scenarios="1"/>
  <sortState xmlns:xlrd2="http://schemas.microsoft.com/office/spreadsheetml/2017/richdata2" ref="A9:XFD9">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16 AV9:AW65516 P9:Q65516 X9:Y65516 AF9:AG65516 AN9:AO65516">
    <cfRule type="cellIs" dxfId="10" priority="1" stopIfTrue="1" operator="greaterThanOrEqual">
      <formula>$BL$6</formula>
    </cfRule>
  </conditionalFormatting>
  <dataValidations count="9">
    <dataValidation type="list" allowBlank="1" showInputMessage="1" showErrorMessage="1" sqref="BM1:BM2 BM9:BM65516" xr:uid="{00000000-0002-0000-0C00-000001000000}">
      <formula1>"ja,nee"</formula1>
    </dataValidation>
    <dataValidation operator="lessThanOrEqual" allowBlank="1" showInputMessage="1" showErrorMessage="1" sqref="J8:J9 AH8 AP8 AX8 R8:R9 J1:J2 R1:R2 AX1:AX2 AP1:AP2 AH1:AH2 Z1:Z2 BC1:BK8 BL1:BL4 BL7:BL8 BC9:BD9 Z8:Z9 BI9:BJ9" xr:uid="{00000000-0002-0000-0C00-000002000000}"/>
    <dataValidation type="decimal" allowBlank="1" showInputMessage="1" showErrorMessage="1" sqref="H1:I2 P1:Q2 AV1:AW2 AN1:AO2 AF1:AG2 X1:Y2 H8:I65516 X8:Y65516 P8:Q65516 AF8:AG65516 AN8:AO65516 AV8:AW65516" xr:uid="{00000000-0002-0000-0C00-000003000000}">
      <formula1>0</formula1>
      <formula2>400</formula2>
    </dataValidation>
    <dataValidation type="decimal" allowBlank="1" showInputMessage="1" showErrorMessage="1" sqref="K1:L2 S1:T2 AY1:AZ2 AQ1:AR2 AI1:AJ2 AA1:AB2 K8:L65516 AA8:AB65516 S8:T65516 AI8:AJ65516 AQ8:AR65516 AY8:AZ65516" xr:uid="{00000000-0002-0000-0C00-000004000000}">
      <formula1>0</formula1>
      <formula2>99</formula2>
    </dataValidation>
    <dataValidation type="whole" allowBlank="1" showInputMessage="1" showErrorMessage="1" sqref="M1:N2 U1:V2 BA1:BB2 AS1:AT2 AK1:AL2 AC1:AD2 M8:N65516 AC8:AD65516 U8:V65516 AK8:AL65516 AS8:AT65516 BA8:BB6551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 type="decimal" operator="lessThanOrEqual" allowBlank="1" showInputMessage="1" showErrorMessage="1" sqref="BK9:BL9 BE9:BH9 AH9:AH65516 AP9:AP65516 AX9:AX65516 J10:J65516 Z10:Z65516 R10:R65516 BC10:BL65516" xr:uid="{00000000-0002-0000-0C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29</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124</v>
      </c>
      <c r="C9" s="6" t="s">
        <v>133</v>
      </c>
      <c r="D9" s="6" t="s">
        <v>125</v>
      </c>
      <c r="E9" s="6" t="s">
        <v>213</v>
      </c>
      <c r="F9" s="6" t="s">
        <v>120</v>
      </c>
      <c r="H9" s="68">
        <v>170</v>
      </c>
      <c r="I9" s="68">
        <v>0</v>
      </c>
      <c r="J9" s="69">
        <f>H9+I9</f>
        <v>170</v>
      </c>
      <c r="K9" s="68">
        <v>5</v>
      </c>
      <c r="L9" s="68">
        <v>5.5</v>
      </c>
      <c r="M9" s="68">
        <v>2</v>
      </c>
      <c r="N9" s="70">
        <v>2</v>
      </c>
      <c r="P9" s="71">
        <v>190.5</v>
      </c>
      <c r="Q9" s="71">
        <v>0</v>
      </c>
      <c r="R9" s="72">
        <f>P9+Q9</f>
        <v>190.5</v>
      </c>
      <c r="S9" s="71">
        <v>6</v>
      </c>
      <c r="T9" s="71">
        <v>6.5</v>
      </c>
      <c r="U9" s="71">
        <v>1</v>
      </c>
      <c r="V9" s="73">
        <v>1</v>
      </c>
      <c r="Z9" s="75">
        <f>X9+Y9</f>
        <v>0</v>
      </c>
      <c r="BC9" s="12">
        <f>N9+V9+AD9+AL9+AT9+BB9</f>
        <v>3</v>
      </c>
      <c r="BD9" s="12">
        <f>J9+R9+Z9+AH9+AP9+AX9</f>
        <v>360.5</v>
      </c>
      <c r="BI9" s="38">
        <f>BC9-BE9-BF9</f>
        <v>3</v>
      </c>
      <c r="BJ9" s="12">
        <f>BD9-BG9-BH9</f>
        <v>360.5</v>
      </c>
    </row>
    <row r="10" spans="1:66" x14ac:dyDescent="0.25">
      <c r="B10" s="6" t="s">
        <v>152</v>
      </c>
      <c r="C10" s="6" t="s">
        <v>207</v>
      </c>
      <c r="D10" s="6" t="s">
        <v>153</v>
      </c>
      <c r="E10" s="6" t="s">
        <v>208</v>
      </c>
      <c r="F10" s="6" t="s">
        <v>127</v>
      </c>
      <c r="H10" s="68">
        <v>178</v>
      </c>
      <c r="I10" s="68">
        <v>0</v>
      </c>
      <c r="J10" s="69">
        <f>H10+I10</f>
        <v>178</v>
      </c>
      <c r="K10" s="68">
        <v>6</v>
      </c>
      <c r="L10" s="68">
        <v>7</v>
      </c>
      <c r="M10" s="68">
        <v>1</v>
      </c>
      <c r="N10" s="70">
        <v>1</v>
      </c>
      <c r="P10" s="71">
        <v>186</v>
      </c>
      <c r="Q10" s="71">
        <v>0</v>
      </c>
      <c r="R10" s="72">
        <f>P10+Q10</f>
        <v>186</v>
      </c>
      <c r="S10" s="71">
        <v>6.5</v>
      </c>
      <c r="T10" s="71">
        <v>6.5</v>
      </c>
      <c r="U10" s="71">
        <v>2</v>
      </c>
      <c r="V10" s="73">
        <v>2</v>
      </c>
      <c r="Z10" s="75">
        <f>X10+Y10</f>
        <v>0</v>
      </c>
      <c r="BC10" s="12">
        <f>N10+V10+AD10+AL10+AT10+BB10</f>
        <v>3</v>
      </c>
      <c r="BD10" s="12">
        <f>J10+R10+Z10+AH10+AP10+AX10</f>
        <v>364</v>
      </c>
      <c r="BI10" s="38">
        <f>BC10-BE10-BF10</f>
        <v>3</v>
      </c>
      <c r="BJ10" s="12">
        <f>BD10-BG10-BH10</f>
        <v>364</v>
      </c>
    </row>
    <row r="11" spans="1:66" x14ac:dyDescent="0.25">
      <c r="B11" s="6" t="s">
        <v>250</v>
      </c>
      <c r="C11" s="6" t="s">
        <v>268</v>
      </c>
      <c r="D11" s="6" t="s">
        <v>251</v>
      </c>
      <c r="E11" s="6" t="s">
        <v>213</v>
      </c>
      <c r="F11" s="6" t="s">
        <v>126</v>
      </c>
      <c r="J11" s="69">
        <f>H11+I11</f>
        <v>0</v>
      </c>
      <c r="P11" s="71">
        <v>182.5</v>
      </c>
      <c r="Q11" s="71">
        <v>0</v>
      </c>
      <c r="R11" s="72">
        <f>P11+Q11</f>
        <v>182.5</v>
      </c>
      <c r="S11" s="71">
        <v>6</v>
      </c>
      <c r="T11" s="71">
        <v>6.5</v>
      </c>
      <c r="U11" s="71">
        <v>3</v>
      </c>
      <c r="V11" s="73">
        <v>3</v>
      </c>
      <c r="Z11" s="75">
        <f>X11+Y11</f>
        <v>0</v>
      </c>
      <c r="BC11" s="12">
        <f>N11+V11+AD11+AL11+AT11+BB11</f>
        <v>3</v>
      </c>
      <c r="BD11" s="12">
        <f>J11+R11+Z11+AH11+AP11+AX11</f>
        <v>182.5</v>
      </c>
      <c r="BI11" s="38">
        <f>BC11-BE11-BF11</f>
        <v>3</v>
      </c>
      <c r="BJ11" s="12">
        <f>BD11-BG11-BH11</f>
        <v>182.5</v>
      </c>
    </row>
    <row r="12" spans="1:66" x14ac:dyDescent="0.25">
      <c r="B12" s="6" t="s">
        <v>254</v>
      </c>
      <c r="C12" s="6" t="s">
        <v>270</v>
      </c>
      <c r="D12" s="6" t="s">
        <v>255</v>
      </c>
      <c r="E12" s="6" t="s">
        <v>208</v>
      </c>
      <c r="F12" s="6" t="s">
        <v>149</v>
      </c>
      <c r="J12" s="69">
        <f>H12+I12</f>
        <v>0</v>
      </c>
      <c r="P12" s="71">
        <v>179</v>
      </c>
      <c r="Q12" s="71">
        <v>0</v>
      </c>
      <c r="R12" s="72">
        <f>P12+Q12</f>
        <v>179</v>
      </c>
      <c r="S12" s="71">
        <v>6.5</v>
      </c>
      <c r="T12" s="71">
        <v>6.5</v>
      </c>
      <c r="U12" s="71">
        <v>4</v>
      </c>
      <c r="V12" s="73">
        <v>4</v>
      </c>
      <c r="Z12" s="75">
        <f>X12+Y12</f>
        <v>0</v>
      </c>
      <c r="BC12" s="12">
        <f>N12+V12+AD12+AL12+AT12+BB12</f>
        <v>4</v>
      </c>
      <c r="BD12" s="12">
        <f>J12+R12+Z12+AH12+AP12+AX12</f>
        <v>179</v>
      </c>
      <c r="BI12" s="38">
        <f>BC12-BE12-BF12</f>
        <v>4</v>
      </c>
      <c r="BJ12" s="12">
        <f>BD12-BG12-BH12</f>
        <v>179</v>
      </c>
    </row>
  </sheetData>
  <sheetProtection sheet="1" objects="1" scenarios="1"/>
  <sortState xmlns:xlrd2="http://schemas.microsoft.com/office/spreadsheetml/2017/richdata2" ref="A9:XFD13">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86 AV9:AW65486 P9:Q65486 X9:Y65486 AF9:AG65486 AN9:AO65486">
    <cfRule type="cellIs" dxfId="9" priority="1" stopIfTrue="1" operator="greaterThanOrEqual">
      <formula>$BL$6</formula>
    </cfRule>
  </conditionalFormatting>
  <dataValidations count="9">
    <dataValidation type="list" allowBlank="1" showInputMessage="1" showErrorMessage="1" sqref="BM1:BM2 BM9:BM65486" xr:uid="{00000000-0002-0000-0D00-000001000000}">
      <formula1>"ja,nee"</formula1>
    </dataValidation>
    <dataValidation operator="lessThanOrEqual" allowBlank="1" showInputMessage="1" showErrorMessage="1" sqref="R8:R12 AH8 AP8 AX8 Z8:Z12 J1:J2 R1:R2 AX1:AX2 AP1:AP2 AH1:AH2 Z1:Z2 BC1:BK8 BL1:BL4 BL7:BL8 J8:J12 BC9:BD12 BI9:BJ12" xr:uid="{00000000-0002-0000-0D00-000002000000}"/>
    <dataValidation type="decimal" allowBlank="1" showInputMessage="1" showErrorMessage="1" sqref="H1:I2 P1:Q2 AV1:AW2 AN1:AO2 AF1:AG2 X1:Y2 H8:I65486 X8:Y65486 P8:Q65486 AF8:AG65486 AN8:AO65486 AV8:AW65486" xr:uid="{00000000-0002-0000-0D00-000003000000}">
      <formula1>0</formula1>
      <formula2>400</formula2>
    </dataValidation>
    <dataValidation type="decimal" allowBlank="1" showInputMessage="1" showErrorMessage="1" sqref="K1:L2 S1:T2 AY1:AZ2 AQ1:AR2 AI1:AJ2 AA1:AB2 K8:L65486 AA8:AB65486 S8:T65486 AI8:AJ65486 AQ8:AR65486 AY8:AZ65486" xr:uid="{00000000-0002-0000-0D00-000004000000}">
      <formula1>0</formula1>
      <formula2>99</formula2>
    </dataValidation>
    <dataValidation type="whole" allowBlank="1" showInputMessage="1" showErrorMessage="1" sqref="M1:N2 U1:V2 BA1:BB2 AS1:AT2 AK1:AL2 AC1:AD2 M8:N65486 AC8:AD65486 U8:V65486 AK8:AL65486 AS8:AT65486 BA8:BB65486" xr:uid="{00000000-0002-0000-0D00-000005000000}">
      <formula1>0</formula1>
      <formula2>999</formula2>
    </dataValidation>
    <dataValidation type="whole" operator="lessThanOrEqual" allowBlank="1" showInputMessage="1" showErrorMessage="1" sqref="BL6" xr:uid="{00000000-0002-0000-0D00-000006000000}">
      <formula1>400</formula1>
    </dataValidation>
    <dataValidation type="whole" operator="lessThanOrEqual" allowBlank="1" showInputMessage="1" showErrorMessage="1" sqref="BL5" xr:uid="{00000000-0002-0000-0D00-000007000000}">
      <formula1>99</formula1>
    </dataValidation>
    <dataValidation type="whole" allowBlank="1" showInputMessage="1" showErrorMessage="1" sqref="O3:V3" xr:uid="{00000000-0002-0000-0D00-000008000000}">
      <formula1>0</formula1>
      <formula2>99</formula2>
    </dataValidation>
    <dataValidation type="decimal" operator="lessThanOrEqual" allowBlank="1" showInputMessage="1" showErrorMessage="1" sqref="AH9:AH65486 AP9:AP65486 AX9:AX65486 Z13:Z65486 J13:J65486 R13:R65486 BC13:BD65486 BE9:BH65486 BK9:BL65486 BI13:BJ65486" xr:uid="{00000000-0002-0000-0D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
      <c r="B2" s="10"/>
      <c r="C2" s="10">
        <v>1</v>
      </c>
      <c r="D2" s="10">
        <f>FLOOR((C2+3)/4,1)</f>
        <v>1</v>
      </c>
      <c r="E2" s="10"/>
      <c r="F2" s="10"/>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1" t="s">
        <v>9</v>
      </c>
      <c r="B3" s="123"/>
      <c r="C3" s="143" t="str">
        <f>Instellingen!B3</f>
        <v>Kring Berkel IJssel</v>
      </c>
      <c r="D3" s="144"/>
      <c r="E3" s="145"/>
      <c r="F3" s="121"/>
      <c r="G3" s="122"/>
      <c r="H3" s="122"/>
      <c r="I3" s="122"/>
      <c r="J3" s="122"/>
      <c r="K3" s="122"/>
      <c r="L3" s="122"/>
      <c r="M3" s="122"/>
      <c r="N3" s="123"/>
      <c r="O3" s="118"/>
      <c r="P3" s="119"/>
      <c r="Q3" s="119"/>
      <c r="R3" s="119"/>
      <c r="S3" s="119"/>
      <c r="T3" s="119"/>
      <c r="U3" s="119"/>
      <c r="V3" s="120"/>
      <c r="W3" s="164"/>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6"/>
      <c r="BC3" s="121" t="s">
        <v>41</v>
      </c>
      <c r="BD3" s="122"/>
      <c r="BE3" s="122"/>
      <c r="BF3" s="122"/>
      <c r="BG3" s="122"/>
      <c r="BH3" s="122"/>
      <c r="BI3" s="122"/>
      <c r="BJ3" s="122"/>
      <c r="BK3" s="123"/>
      <c r="BL3" s="23">
        <f>Instellingen!B6</f>
        <v>3</v>
      </c>
      <c r="BM3" s="83"/>
      <c r="BN3" s="173"/>
    </row>
    <row r="4" spans="1:66" x14ac:dyDescent="0.25">
      <c r="A4" s="121" t="s">
        <v>10</v>
      </c>
      <c r="B4" s="123"/>
      <c r="C4" s="143" t="s">
        <v>50</v>
      </c>
      <c r="D4" s="144"/>
      <c r="E4" s="145"/>
      <c r="F4" s="121" t="s">
        <v>72</v>
      </c>
      <c r="G4" s="122"/>
      <c r="H4" s="122"/>
      <c r="I4" s="122"/>
      <c r="J4" s="122"/>
      <c r="K4" s="122"/>
      <c r="L4" s="122"/>
      <c r="M4" s="122"/>
      <c r="N4" s="123"/>
      <c r="O4" s="118">
        <f>Instellingen!B7</f>
        <v>1</v>
      </c>
      <c r="P4" s="119"/>
      <c r="Q4" s="119"/>
      <c r="R4" s="119"/>
      <c r="S4" s="119"/>
      <c r="T4" s="119"/>
      <c r="U4" s="119"/>
      <c r="V4" s="120"/>
      <c r="W4" s="167"/>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9"/>
      <c r="BC4" s="121"/>
      <c r="BD4" s="122"/>
      <c r="BE4" s="122"/>
      <c r="BF4" s="122"/>
      <c r="BG4" s="122"/>
      <c r="BH4" s="122"/>
      <c r="BI4" s="122"/>
      <c r="BJ4" s="122"/>
      <c r="BK4" s="123"/>
      <c r="BL4" s="23"/>
      <c r="BM4" s="84"/>
      <c r="BN4" s="174"/>
    </row>
    <row r="5" spans="1:66" x14ac:dyDescent="0.25">
      <c r="A5" s="121" t="s">
        <v>11</v>
      </c>
      <c r="B5" s="123"/>
      <c r="C5" s="143"/>
      <c r="D5" s="144"/>
      <c r="E5" s="145"/>
      <c r="F5" s="121" t="s">
        <v>12</v>
      </c>
      <c r="G5" s="122"/>
      <c r="H5" s="122"/>
      <c r="I5" s="122"/>
      <c r="J5" s="122"/>
      <c r="K5" s="122"/>
      <c r="L5" s="122"/>
      <c r="M5" s="122"/>
      <c r="N5" s="123"/>
      <c r="O5" s="118">
        <f>Instellingen!B5</f>
        <v>99</v>
      </c>
      <c r="P5" s="119"/>
      <c r="Q5" s="119"/>
      <c r="R5" s="119"/>
      <c r="S5" s="119"/>
      <c r="T5" s="119"/>
      <c r="U5" s="119"/>
      <c r="V5" s="120"/>
      <c r="W5" s="170"/>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2"/>
      <c r="BC5" s="121"/>
      <c r="BD5" s="122"/>
      <c r="BE5" s="122"/>
      <c r="BF5" s="122"/>
      <c r="BG5" s="122"/>
      <c r="BH5" s="122"/>
      <c r="BI5" s="122"/>
      <c r="BJ5" s="122"/>
      <c r="BK5" s="123"/>
      <c r="BL5" s="23"/>
      <c r="BM5" s="84"/>
      <c r="BN5" s="174"/>
    </row>
    <row r="6" spans="1:66" ht="12.75" customHeight="1" x14ac:dyDescent="0.25">
      <c r="A6" s="159"/>
      <c r="B6" s="160"/>
      <c r="C6" s="160"/>
      <c r="D6" s="160"/>
      <c r="E6" s="161"/>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43"/>
      <c r="BJ6" s="65"/>
      <c r="BK6" s="44"/>
      <c r="BL6" s="82"/>
      <c r="BM6" s="84"/>
      <c r="BN6" s="174"/>
    </row>
    <row r="7" spans="1:66" ht="12.75" customHeight="1" x14ac:dyDescent="0.25">
      <c r="A7" s="162"/>
      <c r="B7" s="162"/>
      <c r="C7" s="162"/>
      <c r="D7" s="162"/>
      <c r="E7" s="163"/>
      <c r="F7" s="66" t="s">
        <v>15</v>
      </c>
      <c r="G7" s="137" t="str">
        <f>Instellingen!C36</f>
        <v xml:space="preserve">12 april </v>
      </c>
      <c r="H7" s="129"/>
      <c r="I7" s="129"/>
      <c r="J7" s="129"/>
      <c r="K7" s="129"/>
      <c r="L7" s="129"/>
      <c r="M7" s="129"/>
      <c r="N7" s="130"/>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85"/>
      <c r="BN7" s="175"/>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F00-000000000000}">
      <formula1>100</formula1>
    </dataValidation>
    <dataValidation type="list" allowBlank="1" showInputMessage="1" showErrorMessage="1" sqref="BM1:BM2 BM9:BM65536" xr:uid="{00000000-0002-0000-0F00-000001000000}">
      <formula1>"ja,nee"</formula1>
    </dataValidation>
    <dataValidation operator="lessThanOrEqual" allowBlank="1" showInputMessage="1" showErrorMessage="1" sqref="R8 AH8 AP8 AX8 Z8 J1:J2 R1:R2 AX1:AX2 AP1:AP2 AH1:AH2 Z1:Z2 BC1:BK8 BL1:BL4 BL7:BL8 J8" xr:uid="{00000000-0002-0000-0F00-000002000000}"/>
    <dataValidation type="decimal" allowBlank="1" showInputMessage="1" showErrorMessage="1" sqref="H1:I2 P1:Q2 AV1:AW2 AN1:AO2 AF1:AG2 X1:Y2 H8:I65536 X8:Y65536 P8:Q65536 AF8:AG65536 AN8:AO65536 AV8:AW65536" xr:uid="{00000000-0002-0000-0F00-000003000000}">
      <formula1>0</formula1>
      <formula2>400</formula2>
    </dataValidation>
    <dataValidation type="decimal" allowBlank="1" showInputMessage="1" showErrorMessage="1" sqref="K1:L2 S1:T2 AY1:AZ2 AQ1:AR2 AI1:AJ2 AA1:AB2 K8:L65536 AA8:AB65536 S8:T65536 AI8:AJ65536 AQ8:AR65536 AY8:AZ65536" xr:uid="{00000000-0002-0000-0F00-000004000000}">
      <formula1>0</formula1>
      <formula2>99</formula2>
    </dataValidation>
    <dataValidation type="whole" allowBlank="1" showInputMessage="1" showErrorMessage="1" sqref="M1:N2 U1:V2 BA1:BB2 AS1:AT2 AK1:AL2 AC1:AD2 M8:N65536 AC8:AD65536 U8:V65536 AK8:AL65536 AS8:AT65536 BA8:BB6553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7"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536 AC8:AD65536 U8:V65536 AK8:AL65536 AS8:AT65536 BA8:BB65536" xr:uid="{00000000-0002-0000-1000-000003000000}">
      <formula1>0</formula1>
      <formula2>999</formula2>
    </dataValidation>
    <dataValidation type="decimal" allowBlank="1" showInputMessage="1" showErrorMessage="1" sqref="K1:L2 S1:T2 AY1:AZ2 AQ1:AR2 AI1:AJ2 AA1:AB2 K8:L65536 AA8:AB65536 S8:T65536 AI8:AJ65536 AQ8:AR65536 AY8:AZ65536" xr:uid="{00000000-0002-0000-1000-000004000000}">
      <formula1>0</formula1>
      <formula2>99</formula2>
    </dataValidation>
    <dataValidation type="decimal" allowBlank="1" showInputMessage="1" showErrorMessage="1" sqref="H1:I2 P1:Q2 AV1:AW2 AN1:AO2 AF1:AG2 X1:Y2 H8:I65536 X8:Y65536 P8:Q65536 AF8:AG65536 AN8:AO65536 AV8:AW65536" xr:uid="{00000000-0002-0000-1000-000005000000}">
      <formula1>0</formula1>
      <formula2>400</formula2>
    </dataValidation>
    <dataValidation operator="lessThanOrEqual" allowBlank="1" showInputMessage="1" showErrorMessage="1" sqref="R8 AH8 AP8 AX8 Z8 J1:J2 R1:R2 AX1:AX2 AP1:AP2 AH1:AH2 Z1:Z2 BC1:BK8 BL1:BL4 BL7:BL8 J8" xr:uid="{00000000-0002-0000-1000-000006000000}"/>
    <dataValidation type="list" allowBlank="1" showInputMessage="1" showErrorMessage="1" sqref="BM1:BM2 BM9:BM65536" xr:uid="{00000000-0002-0000-1000-000007000000}">
      <formula1>"ja,nee"</formula1>
    </dataValidation>
    <dataValidation type="decimal" operator="lessThanOrEqual" allowBlank="1" showInputMessage="1" showErrorMessage="1" sqref="AH9:AH65536 AP9:AP65536 AX9:AX65536 R9:R65536 J9:J65536 Z9:Z65536 BC9:BL65536"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30</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164</v>
      </c>
      <c r="C9" s="6" t="s">
        <v>133</v>
      </c>
      <c r="D9" s="6" t="s">
        <v>165</v>
      </c>
      <c r="E9" s="6" t="s">
        <v>215</v>
      </c>
      <c r="F9" s="6" t="s">
        <v>120</v>
      </c>
      <c r="H9" s="68">
        <v>194</v>
      </c>
      <c r="I9" s="68">
        <v>0</v>
      </c>
      <c r="J9" s="69">
        <f>H9+I9</f>
        <v>194</v>
      </c>
      <c r="K9" s="68">
        <v>7</v>
      </c>
      <c r="L9" s="68">
        <v>7</v>
      </c>
      <c r="M9" s="68">
        <v>1</v>
      </c>
      <c r="N9" s="70">
        <v>1</v>
      </c>
      <c r="P9" s="71">
        <v>184</v>
      </c>
      <c r="Q9" s="71">
        <v>0</v>
      </c>
      <c r="R9" s="72">
        <f>P9+Q9</f>
        <v>184</v>
      </c>
      <c r="S9" s="71">
        <v>6.5</v>
      </c>
      <c r="T9" s="71">
        <v>6.5</v>
      </c>
      <c r="U9" s="71">
        <v>1</v>
      </c>
      <c r="V9" s="73">
        <v>1</v>
      </c>
      <c r="Z9" s="75">
        <f>X9+Y9</f>
        <v>0</v>
      </c>
      <c r="BC9" s="12">
        <f>N9+V9+AD9+AL9+AT9+BB9</f>
        <v>2</v>
      </c>
      <c r="BD9" s="12">
        <f>J9+R9+Z9+AH9+AP9+AX9</f>
        <v>378</v>
      </c>
      <c r="BI9" s="38">
        <f>BC9-BE9-BF9</f>
        <v>2</v>
      </c>
      <c r="BJ9" s="12">
        <f>BD9-BG9-BH9</f>
        <v>378</v>
      </c>
    </row>
    <row r="10" spans="1:66" x14ac:dyDescent="0.25">
      <c r="B10" s="6" t="s">
        <v>166</v>
      </c>
      <c r="C10" s="6" t="s">
        <v>216</v>
      </c>
      <c r="D10" s="6" t="s">
        <v>167</v>
      </c>
      <c r="E10" s="6" t="s">
        <v>215</v>
      </c>
      <c r="F10" s="6" t="s">
        <v>126</v>
      </c>
      <c r="H10" s="68">
        <v>183</v>
      </c>
      <c r="I10" s="68">
        <v>0</v>
      </c>
      <c r="J10" s="69">
        <f>H10+I10</f>
        <v>183</v>
      </c>
      <c r="K10" s="68">
        <v>6</v>
      </c>
      <c r="L10" s="68">
        <v>6.5</v>
      </c>
      <c r="M10" s="68">
        <v>2</v>
      </c>
      <c r="N10" s="70">
        <v>2</v>
      </c>
      <c r="P10" s="71">
        <v>172</v>
      </c>
      <c r="Q10" s="71">
        <v>0</v>
      </c>
      <c r="R10" s="72">
        <f>P10+Q10</f>
        <v>172</v>
      </c>
      <c r="S10" s="71">
        <v>6</v>
      </c>
      <c r="T10" s="71">
        <v>6</v>
      </c>
      <c r="U10" s="71">
        <v>2</v>
      </c>
      <c r="V10" s="73">
        <v>2</v>
      </c>
      <c r="Z10" s="75">
        <f>X10+Y10</f>
        <v>0</v>
      </c>
      <c r="BC10" s="12">
        <f>N10+V10+AD10+AL10+AT10+BB10</f>
        <v>4</v>
      </c>
      <c r="BD10" s="12">
        <f>J10+R10+Z10+AH10+AP10+AX10</f>
        <v>355</v>
      </c>
      <c r="BI10" s="38">
        <f>BC10-BE10-BF10</f>
        <v>4</v>
      </c>
      <c r="BJ10" s="12">
        <f>BD10-BG10-BH10</f>
        <v>355</v>
      </c>
    </row>
  </sheetData>
  <sheetProtection sheet="1" objects="1" scenarios="1"/>
  <sortState xmlns:xlrd2="http://schemas.microsoft.com/office/spreadsheetml/2017/richdata2" ref="A9:XFD11">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96 AV9:AW65496 P9:Q65496 X9:Y65496 AF9:AG65496 AN9:AO65496">
    <cfRule type="cellIs" dxfId="6" priority="1" stopIfTrue="1" operator="greaterThanOrEqual">
      <formula>$BL$6</formula>
    </cfRule>
  </conditionalFormatting>
  <dataValidations count="9">
    <dataValidation type="whole" allowBlank="1" showInputMessage="1" showErrorMessage="1" sqref="O3:V3" xr:uid="{00000000-0002-0000-1100-000000000000}">
      <formula1>0</formula1>
      <formula2>99</formula2>
    </dataValidation>
    <dataValidation type="whole" operator="lessThanOrEqual" allowBlank="1" showInputMessage="1" showErrorMessage="1" sqref="BL5" xr:uid="{00000000-0002-0000-1100-000001000000}">
      <formula1>99</formula1>
    </dataValidation>
    <dataValidation type="whole" operator="lessThanOrEqual" allowBlank="1" showInputMessage="1" showErrorMessage="1" sqref="BL6" xr:uid="{00000000-0002-0000-1100-000002000000}">
      <formula1>400</formula1>
    </dataValidation>
    <dataValidation type="whole" allowBlank="1" showInputMessage="1" showErrorMessage="1" sqref="M1:N2 U1:V2 BA1:BB2 AS1:AT2 AK1:AL2 AC1:AD2 M8:N65496 AC8:AD65496 U8:V65496 AK8:AL65496 AS8:AT65496 BA8:BB65496" xr:uid="{00000000-0002-0000-1100-000003000000}">
      <formula1>0</formula1>
      <formula2>999</formula2>
    </dataValidation>
    <dataValidation type="decimal" allowBlank="1" showInputMessage="1" showErrorMessage="1" sqref="K1:L2 S1:T2 AY1:AZ2 AQ1:AR2 AI1:AJ2 AA1:AB2 K8:L65496 AA8:AB65496 S8:T65496 AI8:AJ65496 AQ8:AR65496 AY8:AZ65496" xr:uid="{00000000-0002-0000-1100-000004000000}">
      <formula1>0</formula1>
      <formula2>99</formula2>
    </dataValidation>
    <dataValidation type="decimal" allowBlank="1" showInputMessage="1" showErrorMessage="1" sqref="H1:I2 P1:Q2 AV1:AW2 AN1:AO2 AF1:AG2 X1:Y2 H8:I65496 X8:Y65496 P8:Q65496 AF8:AG65496 AN8:AO65496 AV8:AW65496" xr:uid="{00000000-0002-0000-1100-000005000000}">
      <formula1>0</formula1>
      <formula2>400</formula2>
    </dataValidation>
    <dataValidation operator="lessThanOrEqual" allowBlank="1" showInputMessage="1" showErrorMessage="1" sqref="Z8:Z10 AH8 AP8 AX8 BC9:BD10 J1:J2 R1:R2 AX1:AX2 AP1:AP2 AH1:AH2 Z1:Z2 BC1:BK8 BL1:BL4 BL7:BL8 R8:R10 J8:J10 BI9:BJ10" xr:uid="{00000000-0002-0000-1100-000006000000}"/>
    <dataValidation type="list" allowBlank="1" showInputMessage="1" showErrorMessage="1" sqref="BM1:BM2 BM9:BM65496" xr:uid="{00000000-0002-0000-1100-000007000000}">
      <formula1>"ja,nee"</formula1>
    </dataValidation>
    <dataValidation type="decimal" operator="lessThanOrEqual" allowBlank="1" showInputMessage="1" showErrorMessage="1" sqref="BE9:BH10 BK9:BL10 AH9:AH65496 AP9:AP65496 AX9:AX65496 R11:R65496 BC11:BL65496 Z11:Z65496 J11:J65496" xr:uid="{00000000-0002-0000-11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s="6" t="s">
        <v>263</v>
      </c>
      <c r="C9" s="6" t="s">
        <v>274</v>
      </c>
      <c r="D9" s="6" t="s">
        <v>264</v>
      </c>
      <c r="E9" s="6" t="s">
        <v>275</v>
      </c>
      <c r="F9" s="6" t="s">
        <v>120</v>
      </c>
      <c r="I9" s="68">
        <v>0</v>
      </c>
      <c r="J9" s="69">
        <f>H9+I9</f>
        <v>0</v>
      </c>
      <c r="P9" s="71">
        <v>177.5</v>
      </c>
      <c r="Q9" s="71">
        <v>0</v>
      </c>
      <c r="R9" s="72">
        <f>P9+Q9</f>
        <v>177.5</v>
      </c>
      <c r="S9" s="71">
        <v>6</v>
      </c>
      <c r="T9" s="71">
        <v>6.5</v>
      </c>
      <c r="U9" s="71">
        <v>1</v>
      </c>
      <c r="V9" s="73">
        <v>1</v>
      </c>
      <c r="Z9" s="75">
        <f>X9+Y9</f>
        <v>0</v>
      </c>
      <c r="BC9" s="12">
        <f>N9+V9+AD9+AL9+AT9+BB9</f>
        <v>1</v>
      </c>
      <c r="BD9" s="12">
        <f>J9+R9+Z9+AH9+AP9+AX9</f>
        <v>177.5</v>
      </c>
      <c r="BI9" s="38">
        <f>BC9-BE9-BF9</f>
        <v>1</v>
      </c>
      <c r="BJ9" s="12">
        <f>BD9-BG9-BH9</f>
        <v>177.5</v>
      </c>
    </row>
  </sheetData>
  <sheetProtection sheet="1" objects="1" scenarios="1"/>
  <sortState xmlns:xlrd2="http://schemas.microsoft.com/office/spreadsheetml/2017/richdata2" ref="A9:XFD10">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06 AV9:AW65506 P9:Q65506 X9:Y65506 AF9:AG65506 AN9:AO65506">
    <cfRule type="cellIs" dxfId="5" priority="1" stopIfTrue="1" operator="greaterThanOrEqual">
      <formula>$BL$6</formula>
    </cfRule>
  </conditionalFormatting>
  <dataValidations count="9">
    <dataValidation type="list" allowBlank="1" showInputMessage="1" showErrorMessage="1" sqref="BM1:BM2 BM9:BM65506" xr:uid="{00000000-0002-0000-1200-000001000000}">
      <formula1>"ja,nee"</formula1>
    </dataValidation>
    <dataValidation operator="lessThanOrEqual" allowBlank="1" showInputMessage="1" showErrorMessage="1" sqref="BC9:BD9 AH8 AP8 AX8 J8:J9 J1:J2 R1:R2 AX1:AX2 AP1:AP2 AH1:AH2 Z1:Z2 BC1:BK8 BL1:BL4 BL7:BL8 Z8:Z9 R8:R9 BI9:BJ9" xr:uid="{00000000-0002-0000-1200-000002000000}"/>
    <dataValidation type="decimal" allowBlank="1" showInputMessage="1" showErrorMessage="1" sqref="H1:I2 P1:Q2 AV1:AW2 AN1:AO2 AF1:AG2 X1:Y2 H8:I65506 X8:Y65506 P8:Q65506 AF8:AG65506 AN8:AO65506 AV8:AW65506" xr:uid="{00000000-0002-0000-1200-000003000000}">
      <formula1>0</formula1>
      <formula2>400</formula2>
    </dataValidation>
    <dataValidation type="decimal" allowBlank="1" showInputMessage="1" showErrorMessage="1" sqref="K1:L2 S1:T2 AY1:AZ2 AQ1:AR2 AI1:AJ2 AA1:AB2 K8:L65506 AA8:AB65506 S8:T65506 AI8:AJ65506 AQ8:AR65506 AY8:AZ65506" xr:uid="{00000000-0002-0000-1200-000004000000}">
      <formula1>0</formula1>
      <formula2>99</formula2>
    </dataValidation>
    <dataValidation type="whole" allowBlank="1" showInputMessage="1" showErrorMessage="1" sqref="M1:N2 U1:V2 BA1:BB2 AS1:AT2 AK1:AL2 AC1:AD2 M8:N65506 AC8:AD65506 U8:V65506 AK8:AL65506 AS8:AT65506 BA8:BB65506" xr:uid="{00000000-0002-0000-1200-000005000000}">
      <formula1>0</formula1>
      <formula2>999</formula2>
    </dataValidation>
    <dataValidation type="whole" operator="lessThanOrEqual" allowBlank="1" showInputMessage="1" showErrorMessage="1" sqref="BL6" xr:uid="{00000000-0002-0000-1200-000006000000}">
      <formula1>400</formula1>
    </dataValidation>
    <dataValidation type="whole" operator="lessThanOrEqual" allowBlank="1" showInputMessage="1" showErrorMessage="1" sqref="BL5" xr:uid="{00000000-0002-0000-1200-000007000000}">
      <formula1>99</formula1>
    </dataValidation>
    <dataValidation type="whole" allowBlank="1" showInputMessage="1" showErrorMessage="1" sqref="O3:V3" xr:uid="{00000000-0002-0000-1200-000008000000}">
      <formula1>0</formula1>
      <formula2>99</formula2>
    </dataValidation>
    <dataValidation type="decimal" operator="lessThanOrEqual" allowBlank="1" showInputMessage="1" showErrorMessage="1" sqref="BK9:BL9 BE9:BH9 AH9:AH65506 AP9:AP65506 AX9:AX65506 BC10:BL65506 R10:R65506 Z10:Z65506 J10:J65506" xr:uid="{00000000-0002-0000-12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1" t="s">
        <v>9</v>
      </c>
      <c r="B3" s="123"/>
      <c r="C3" s="143" t="str">
        <f>Instellingen!B3</f>
        <v>Kring Berkel IJssel</v>
      </c>
      <c r="D3" s="144"/>
      <c r="E3" s="145"/>
      <c r="F3" s="121"/>
      <c r="G3" s="122"/>
      <c r="H3" s="122"/>
      <c r="I3" s="122"/>
      <c r="J3" s="122"/>
      <c r="K3" s="122"/>
      <c r="L3" s="122"/>
      <c r="M3" s="122"/>
      <c r="N3" s="123"/>
      <c r="O3" s="118"/>
      <c r="P3" s="119"/>
      <c r="Q3" s="119"/>
      <c r="R3" s="119"/>
      <c r="S3" s="119"/>
      <c r="T3" s="119"/>
      <c r="U3" s="119"/>
      <c r="V3" s="120"/>
      <c r="W3" s="164"/>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6"/>
      <c r="BC3" s="121" t="s">
        <v>41</v>
      </c>
      <c r="BD3" s="122"/>
      <c r="BE3" s="122"/>
      <c r="BF3" s="122"/>
      <c r="BG3" s="122"/>
      <c r="BH3" s="122"/>
      <c r="BI3" s="122"/>
      <c r="BJ3" s="122"/>
      <c r="BK3" s="123"/>
      <c r="BL3" s="23">
        <f>Instellingen!B6</f>
        <v>3</v>
      </c>
      <c r="BM3" s="83"/>
      <c r="BN3" s="173"/>
    </row>
    <row r="4" spans="1:66" x14ac:dyDescent="0.25">
      <c r="A4" s="121" t="s">
        <v>10</v>
      </c>
      <c r="B4" s="123"/>
      <c r="C4" s="158" t="s">
        <v>51</v>
      </c>
      <c r="D4" s="144"/>
      <c r="E4" s="145"/>
      <c r="F4" s="121" t="s">
        <v>72</v>
      </c>
      <c r="G4" s="122"/>
      <c r="H4" s="122"/>
      <c r="I4" s="122"/>
      <c r="J4" s="122"/>
      <c r="K4" s="122"/>
      <c r="L4" s="122"/>
      <c r="M4" s="122"/>
      <c r="N4" s="123"/>
      <c r="O4" s="118">
        <f>Instellingen!B7</f>
        <v>1</v>
      </c>
      <c r="P4" s="119"/>
      <c r="Q4" s="119"/>
      <c r="R4" s="119"/>
      <c r="S4" s="119"/>
      <c r="T4" s="119"/>
      <c r="U4" s="119"/>
      <c r="V4" s="120"/>
      <c r="W4" s="167"/>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9"/>
      <c r="BC4" s="121"/>
      <c r="BD4" s="122"/>
      <c r="BE4" s="122"/>
      <c r="BF4" s="122"/>
      <c r="BG4" s="122"/>
      <c r="BH4" s="122"/>
      <c r="BI4" s="122"/>
      <c r="BJ4" s="122"/>
      <c r="BK4" s="123"/>
      <c r="BL4" s="23"/>
      <c r="BM4" s="84"/>
      <c r="BN4" s="174"/>
    </row>
    <row r="5" spans="1:66" x14ac:dyDescent="0.25">
      <c r="A5" s="121" t="s">
        <v>11</v>
      </c>
      <c r="B5" s="123"/>
      <c r="C5" s="143"/>
      <c r="D5" s="144"/>
      <c r="E5" s="145"/>
      <c r="F5" s="121" t="s">
        <v>12</v>
      </c>
      <c r="G5" s="122"/>
      <c r="H5" s="122"/>
      <c r="I5" s="122"/>
      <c r="J5" s="122"/>
      <c r="K5" s="122"/>
      <c r="L5" s="122"/>
      <c r="M5" s="122"/>
      <c r="N5" s="123"/>
      <c r="O5" s="118">
        <f>Instellingen!B5</f>
        <v>99</v>
      </c>
      <c r="P5" s="119"/>
      <c r="Q5" s="119"/>
      <c r="R5" s="119"/>
      <c r="S5" s="119"/>
      <c r="T5" s="119"/>
      <c r="U5" s="119"/>
      <c r="V5" s="120"/>
      <c r="W5" s="170"/>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2"/>
      <c r="BC5" s="121"/>
      <c r="BD5" s="122"/>
      <c r="BE5" s="122"/>
      <c r="BF5" s="122"/>
      <c r="BG5" s="122"/>
      <c r="BH5" s="122"/>
      <c r="BI5" s="122"/>
      <c r="BJ5" s="122"/>
      <c r="BK5" s="123"/>
      <c r="BL5" s="23"/>
      <c r="BM5" s="84"/>
      <c r="BN5" s="174"/>
    </row>
    <row r="6" spans="1:66" ht="12.75" customHeight="1" x14ac:dyDescent="0.25">
      <c r="A6" s="159"/>
      <c r="B6" s="160"/>
      <c r="C6" s="160"/>
      <c r="D6" s="160"/>
      <c r="E6" s="161"/>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4"/>
      <c r="BJ6" s="105"/>
      <c r="BK6" s="106"/>
      <c r="BL6" s="82"/>
      <c r="BM6" s="84"/>
      <c r="BN6" s="174"/>
    </row>
    <row r="7" spans="1:66" ht="12.75" customHeight="1" x14ac:dyDescent="0.25">
      <c r="A7" s="162"/>
      <c r="B7" s="162"/>
      <c r="C7" s="162"/>
      <c r="D7" s="162"/>
      <c r="E7" s="163"/>
      <c r="F7" s="66" t="s">
        <v>15</v>
      </c>
      <c r="G7" s="137" t="str">
        <f>Instellingen!C36</f>
        <v xml:space="preserve">12 april </v>
      </c>
      <c r="H7" s="129"/>
      <c r="I7" s="129"/>
      <c r="J7" s="129"/>
      <c r="K7" s="129"/>
      <c r="L7" s="129"/>
      <c r="M7" s="129"/>
      <c r="N7" s="130"/>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85"/>
      <c r="BN7" s="175"/>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G6" sqref="G6:AD7"/>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52</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
        <v>142</v>
      </c>
      <c r="H6" s="129"/>
      <c r="I6" s="129"/>
      <c r="J6" s="129"/>
      <c r="K6" s="129"/>
      <c r="L6" s="129"/>
      <c r="M6" s="129"/>
      <c r="N6" s="130"/>
      <c r="O6" s="131" t="s">
        <v>142</v>
      </c>
      <c r="P6" s="132"/>
      <c r="Q6" s="132"/>
      <c r="R6" s="132"/>
      <c r="S6" s="132"/>
      <c r="T6" s="132"/>
      <c r="U6" s="132"/>
      <c r="V6" s="133"/>
      <c r="W6" s="134" t="s">
        <v>144</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60</v>
      </c>
      <c r="BM6" s="152"/>
      <c r="BN6" s="153"/>
    </row>
    <row r="7" spans="1:66" ht="12.75" customHeight="1" x14ac:dyDescent="0.25">
      <c r="A7" s="126"/>
      <c r="B7" s="126"/>
      <c r="C7" s="126"/>
      <c r="D7" s="126"/>
      <c r="E7" s="127"/>
      <c r="F7" s="66" t="s">
        <v>15</v>
      </c>
      <c r="G7" s="137" t="s">
        <v>143</v>
      </c>
      <c r="H7" s="138"/>
      <c r="I7" s="138"/>
      <c r="J7" s="138"/>
      <c r="K7" s="138"/>
      <c r="L7" s="138"/>
      <c r="M7" s="138"/>
      <c r="N7" s="139"/>
      <c r="O7" s="176">
        <v>45788</v>
      </c>
      <c r="P7" s="132"/>
      <c r="Q7" s="132"/>
      <c r="R7" s="132"/>
      <c r="S7" s="132"/>
      <c r="T7" s="132"/>
      <c r="U7" s="132"/>
      <c r="V7" s="133"/>
      <c r="W7" s="177">
        <v>45802</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4"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C16" sqref="C16"/>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32</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
        <v>142</v>
      </c>
      <c r="H6" s="129"/>
      <c r="I6" s="129"/>
      <c r="J6" s="129"/>
      <c r="K6" s="129"/>
      <c r="L6" s="129"/>
      <c r="M6" s="129"/>
      <c r="N6" s="130"/>
      <c r="O6" s="131" t="s">
        <v>142</v>
      </c>
      <c r="P6" s="132"/>
      <c r="Q6" s="132"/>
      <c r="R6" s="132"/>
      <c r="S6" s="132"/>
      <c r="T6" s="132"/>
      <c r="U6" s="132"/>
      <c r="V6" s="133"/>
      <c r="W6" s="134" t="s">
        <v>144</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210</v>
      </c>
      <c r="BM6" s="152"/>
      <c r="BN6" s="153"/>
    </row>
    <row r="7" spans="1:66" ht="12.75" customHeight="1" x14ac:dyDescent="0.25">
      <c r="A7" s="126"/>
      <c r="B7" s="126"/>
      <c r="C7" s="126"/>
      <c r="D7" s="126"/>
      <c r="E7" s="127"/>
      <c r="F7" s="66" t="s">
        <v>15</v>
      </c>
      <c r="G7" s="137" t="s">
        <v>143</v>
      </c>
      <c r="H7" s="138"/>
      <c r="I7" s="138"/>
      <c r="J7" s="138"/>
      <c r="K7" s="138"/>
      <c r="L7" s="138"/>
      <c r="M7" s="138"/>
      <c r="N7" s="139"/>
      <c r="O7" s="176">
        <v>45788</v>
      </c>
      <c r="P7" s="132"/>
      <c r="Q7" s="132"/>
      <c r="R7" s="132"/>
      <c r="S7" s="132"/>
      <c r="T7" s="132"/>
      <c r="U7" s="132"/>
      <c r="V7" s="133"/>
      <c r="W7" s="177">
        <v>45802</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B9" t="s">
        <v>236</v>
      </c>
      <c r="C9" s="6" t="s">
        <v>234</v>
      </c>
      <c r="D9" s="6" t="s">
        <v>233</v>
      </c>
      <c r="E9" s="6" t="s">
        <v>235</v>
      </c>
      <c r="F9" s="6" t="s">
        <v>149</v>
      </c>
      <c r="G9" s="68">
        <v>1</v>
      </c>
      <c r="H9" s="116">
        <v>65</v>
      </c>
      <c r="I9" s="68">
        <v>0</v>
      </c>
      <c r="J9" s="69">
        <f>H9+I9</f>
        <v>65</v>
      </c>
      <c r="K9" s="68">
        <v>65</v>
      </c>
      <c r="L9" s="68">
        <v>70</v>
      </c>
      <c r="M9" s="68">
        <v>1</v>
      </c>
      <c r="N9" s="70">
        <v>1</v>
      </c>
      <c r="O9" s="71">
        <v>1</v>
      </c>
      <c r="P9" s="71">
        <v>61</v>
      </c>
      <c r="Q9" s="71">
        <v>0</v>
      </c>
      <c r="R9" s="72">
        <f>P9+Q9</f>
        <v>61</v>
      </c>
      <c r="S9" s="71">
        <v>60</v>
      </c>
      <c r="T9" s="71">
        <v>70</v>
      </c>
      <c r="U9" s="71">
        <v>1</v>
      </c>
      <c r="V9" s="73">
        <v>1</v>
      </c>
      <c r="Z9" s="75">
        <f>X9+Y9</f>
        <v>0</v>
      </c>
      <c r="BC9" s="12">
        <f>N9+V9+AD9+AL9+AT9+BB9</f>
        <v>2</v>
      </c>
      <c r="BD9" s="12">
        <f>J9+R9+Z9+AH9+AP9+AX9</f>
        <v>126</v>
      </c>
      <c r="BI9" s="38">
        <f>BC9-BE9-BF9</f>
        <v>2</v>
      </c>
      <c r="BJ9" s="12">
        <f>BD9-BG9-BH9</f>
        <v>126</v>
      </c>
    </row>
  </sheetData>
  <sheetProtection sheet="1" objects="1" scenarios="1"/>
  <sortState xmlns:xlrd2="http://schemas.microsoft.com/office/spreadsheetml/2017/richdata2" ref="A9:XFD9">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I9 H10:I65516 AV9:AW65516 P9:Q65516 X9:Y65516 AF9:AG65516 AN9:AO65516">
    <cfRule type="cellIs" dxfId="3" priority="2" stopIfTrue="1" operator="greaterThanOrEqual">
      <formula>$BL$6</formula>
    </cfRule>
  </conditionalFormatting>
  <conditionalFormatting sqref="H9">
    <cfRule type="cellIs" dxfId="2" priority="1" stopIfTrue="1" operator="greaterThanOrEqual">
      <formula>$BL$6</formula>
    </cfRule>
  </conditionalFormatting>
  <dataValidations count="9">
    <dataValidation type="list" allowBlank="1" showInputMessage="1" showErrorMessage="1" sqref="BM1:BM2 BM9:BM65516" xr:uid="{00000000-0002-0000-1500-000001000000}">
      <formula1>"ja,nee"</formula1>
    </dataValidation>
    <dataValidation operator="lessThanOrEqual" allowBlank="1" showInputMessage="1" showErrorMessage="1" sqref="J8:J9 AH8 AP8 AX8 R8:R9 J1:J2 R1:R2 AX1:AX2 AP1:AP2 AH1:AH2 Z1:Z2 BC1:BK8 BL1:BL4 BL7:BL8 BC9:BD9 Z8:Z9 BI9:BJ9" xr:uid="{00000000-0002-0000-1500-000002000000}"/>
    <dataValidation type="decimal" allowBlank="1" showInputMessage="1" showErrorMessage="1" sqref="H1:I2 P1:Q2 AV1:AW2 AN1:AO2 AF1:AG2 X1:Y2 H8:I65516 X8:Y65516 P8:Q65516 AF8:AG65516 AN8:AO65516 AV8:AW65516" xr:uid="{00000000-0002-0000-1500-000003000000}">
      <formula1>0</formula1>
      <formula2>400</formula2>
    </dataValidation>
    <dataValidation type="decimal" allowBlank="1" showInputMessage="1" showErrorMessage="1" sqref="K1:L2 S1:T2 AY1:AZ2 AQ1:AR2 AI1:AJ2 AA1:AB2 K8:L65516 AA8:AB65516 S8:T65516 AI8:AJ65516 AQ8:AR65516 AY8:AZ65516" xr:uid="{00000000-0002-0000-1500-000004000000}">
      <formula1>0</formula1>
      <formula2>99</formula2>
    </dataValidation>
    <dataValidation type="whole" allowBlank="1" showInputMessage="1" showErrorMessage="1" sqref="M1:N2 U1:V2 BA1:BB2 AS1:AT2 AK1:AL2 AC1:AD2 M8:N65516 AC8:AD65516 U8:V65516 AK8:AL65516 AS8:AT65516 BA8:BB65516" xr:uid="{00000000-0002-0000-1500-000005000000}">
      <formula1>0</formula1>
      <formula2>999</formula2>
    </dataValidation>
    <dataValidation type="whole" operator="lessThanOrEqual" allowBlank="1" showInputMessage="1" showErrorMessage="1" sqref="BL6" xr:uid="{00000000-0002-0000-1500-000006000000}">
      <formula1>400</formula1>
    </dataValidation>
    <dataValidation type="whole" operator="lessThanOrEqual" allowBlank="1" showInputMessage="1" showErrorMessage="1" sqref="BL5" xr:uid="{00000000-0002-0000-1500-000007000000}">
      <formula1>99</formula1>
    </dataValidation>
    <dataValidation type="whole" allowBlank="1" showInputMessage="1" showErrorMessage="1" sqref="O3:V3" xr:uid="{00000000-0002-0000-1500-000008000000}">
      <formula1>0</formula1>
      <formula2>99</formula2>
    </dataValidation>
    <dataValidation type="decimal" operator="lessThanOrEqual" allowBlank="1" showInputMessage="1" showErrorMessage="1" sqref="BK9:BL9 BE9:BH9 AH9:AH65516 AP9:AP65516 AX9:AX65516 J10:J65516 Z10:Z65516 R10:R65516 BC10:BL65516" xr:uid="{00000000-0002-0000-1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4155"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G8" sqref="G8"/>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33</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
        <v>142</v>
      </c>
      <c r="H6" s="129"/>
      <c r="I6" s="129"/>
      <c r="J6" s="129"/>
      <c r="K6" s="129"/>
      <c r="L6" s="129"/>
      <c r="M6" s="129"/>
      <c r="N6" s="130"/>
      <c r="O6" s="131" t="s">
        <v>142</v>
      </c>
      <c r="P6" s="132"/>
      <c r="Q6" s="132"/>
      <c r="R6" s="132"/>
      <c r="S6" s="132"/>
      <c r="T6" s="132"/>
      <c r="U6" s="132"/>
      <c r="V6" s="133"/>
      <c r="W6" s="134" t="s">
        <v>144</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60</v>
      </c>
      <c r="BM6" s="152"/>
      <c r="BN6" s="153"/>
    </row>
    <row r="7" spans="1:66" ht="12.75" customHeight="1" x14ac:dyDescent="0.25">
      <c r="A7" s="126"/>
      <c r="B7" s="126"/>
      <c r="C7" s="126"/>
      <c r="D7" s="126"/>
      <c r="E7" s="127"/>
      <c r="F7" s="66" t="s">
        <v>15</v>
      </c>
      <c r="G7" s="137" t="s">
        <v>143</v>
      </c>
      <c r="H7" s="138"/>
      <c r="I7" s="138"/>
      <c r="J7" s="138"/>
      <c r="K7" s="138"/>
      <c r="L7" s="138"/>
      <c r="M7" s="138"/>
      <c r="N7" s="139"/>
      <c r="O7" s="176">
        <v>45788</v>
      </c>
      <c r="P7" s="132"/>
      <c r="Q7" s="132"/>
      <c r="R7" s="132"/>
      <c r="S7" s="132"/>
      <c r="T7" s="132"/>
      <c r="U7" s="132"/>
      <c r="V7" s="133"/>
      <c r="W7" s="177">
        <v>45802</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536 AC8:AD65536 U8:V65536 AK8:AL65536 AS8:AT65536 BA8:BB65536" xr:uid="{00000000-0002-0000-1600-000003000000}">
      <formula1>0</formula1>
      <formula2>999</formula2>
    </dataValidation>
    <dataValidation type="decimal" allowBlank="1" showInputMessage="1" showErrorMessage="1" sqref="K1:L2 S1:T2 AY1:AZ2 AQ1:AR2 AI1:AJ2 AA1:AB2 K8:L65536 AA8:AB65536 S8:T65536 AI8:AJ65536 AQ8:AR65536 AY8:AZ65536" xr:uid="{00000000-0002-0000-1600-000004000000}">
      <formula1>0</formula1>
      <formula2>99</formula2>
    </dataValidation>
    <dataValidation type="decimal" allowBlank="1" showInputMessage="1" showErrorMessage="1" sqref="H1:I2 P1:Q2 AV1:AW2 AN1:AO2 AF1:AG2 X1:Y2 H8:I65536 X8:Y65536 P8:Q65536 AF8:AG65536 AN8:AO65536 AV8:AW65536" xr:uid="{00000000-0002-0000-1600-000005000000}">
      <formula1>0</formula1>
      <formula2>400</formula2>
    </dataValidation>
    <dataValidation operator="lessThanOrEqual" allowBlank="1" showInputMessage="1" showErrorMessage="1" sqref="R8 AH8 AP8 AX8 Z8 J1:J2 R1:R2 AX1:AX2 AP1:AP2 AH1:AH2 Z1:Z2 BC1:BK8 BL1:BL4 BL7:BL8 J8" xr:uid="{00000000-0002-0000-1600-000006000000}"/>
    <dataValidation type="list" allowBlank="1" showInputMessage="1" showErrorMessage="1" sqref="BM1:BM2 BM9:BM65536" xr:uid="{00000000-0002-0000-1600-000007000000}">
      <formula1>"ja,nee"</formula1>
    </dataValidation>
    <dataValidation type="decimal" operator="lessThanOrEqual" allowBlank="1" showInputMessage="1" showErrorMessage="1" sqref="AH9:AH65536 AP9:AP65536 AX9:AX65536 R9:R65536 J9:J65536 Z9:Z65536 BC9:BL6553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5179"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80" r:id="rId31" name="Button 28">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52</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108</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60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1" t="s">
        <v>9</v>
      </c>
      <c r="B3" s="123"/>
      <c r="C3" s="143" t="str">
        <f>Instellingen!B3</f>
        <v>Kring Berkel IJssel</v>
      </c>
      <c r="D3" s="144"/>
      <c r="E3" s="145"/>
      <c r="F3" s="121"/>
      <c r="G3" s="122"/>
      <c r="H3" s="122"/>
      <c r="I3" s="122"/>
      <c r="J3" s="122"/>
      <c r="K3" s="122"/>
      <c r="L3" s="122"/>
      <c r="M3" s="122"/>
      <c r="N3" s="123"/>
      <c r="O3" s="118"/>
      <c r="P3" s="119"/>
      <c r="Q3" s="119"/>
      <c r="R3" s="119"/>
      <c r="S3" s="119"/>
      <c r="T3" s="119"/>
      <c r="U3" s="119"/>
      <c r="V3" s="120"/>
      <c r="W3" s="164"/>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6"/>
      <c r="BC3" s="121" t="s">
        <v>41</v>
      </c>
      <c r="BD3" s="122"/>
      <c r="BE3" s="122"/>
      <c r="BF3" s="122"/>
      <c r="BG3" s="122"/>
      <c r="BH3" s="122"/>
      <c r="BI3" s="122"/>
      <c r="BJ3" s="122"/>
      <c r="BK3" s="123"/>
      <c r="BL3" s="23">
        <f>Instellingen!B6</f>
        <v>3</v>
      </c>
      <c r="BM3" s="83"/>
      <c r="BN3" s="173"/>
    </row>
    <row r="4" spans="1:66" x14ac:dyDescent="0.25">
      <c r="A4" s="121" t="s">
        <v>10</v>
      </c>
      <c r="B4" s="123"/>
      <c r="C4" s="158" t="s">
        <v>52</v>
      </c>
      <c r="D4" s="144"/>
      <c r="E4" s="145"/>
      <c r="F4" s="121" t="s">
        <v>72</v>
      </c>
      <c r="G4" s="122"/>
      <c r="H4" s="122"/>
      <c r="I4" s="122"/>
      <c r="J4" s="122"/>
      <c r="K4" s="122"/>
      <c r="L4" s="122"/>
      <c r="M4" s="122"/>
      <c r="N4" s="123"/>
      <c r="O4" s="118">
        <f>Instellingen!B7</f>
        <v>1</v>
      </c>
      <c r="P4" s="119"/>
      <c r="Q4" s="119"/>
      <c r="R4" s="119"/>
      <c r="S4" s="119"/>
      <c r="T4" s="119"/>
      <c r="U4" s="119"/>
      <c r="V4" s="120"/>
      <c r="W4" s="167"/>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9"/>
      <c r="BC4" s="121"/>
      <c r="BD4" s="122"/>
      <c r="BE4" s="122"/>
      <c r="BF4" s="122"/>
      <c r="BG4" s="122"/>
      <c r="BH4" s="122"/>
      <c r="BI4" s="122"/>
      <c r="BJ4" s="122"/>
      <c r="BK4" s="123"/>
      <c r="BL4" s="23"/>
      <c r="BM4" s="84"/>
      <c r="BN4" s="174"/>
    </row>
    <row r="5" spans="1:66" x14ac:dyDescent="0.25">
      <c r="A5" s="121" t="s">
        <v>11</v>
      </c>
      <c r="B5" s="123"/>
      <c r="C5" s="143"/>
      <c r="D5" s="144"/>
      <c r="E5" s="145"/>
      <c r="F5" s="121" t="s">
        <v>12</v>
      </c>
      <c r="G5" s="122"/>
      <c r="H5" s="122"/>
      <c r="I5" s="122"/>
      <c r="J5" s="122"/>
      <c r="K5" s="122"/>
      <c r="L5" s="122"/>
      <c r="M5" s="122"/>
      <c r="N5" s="123"/>
      <c r="O5" s="118">
        <f>Instellingen!B5</f>
        <v>99</v>
      </c>
      <c r="P5" s="119"/>
      <c r="Q5" s="119"/>
      <c r="R5" s="119"/>
      <c r="S5" s="119"/>
      <c r="T5" s="119"/>
      <c r="U5" s="119"/>
      <c r="V5" s="120"/>
      <c r="W5" s="170"/>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2"/>
      <c r="BC5" s="121"/>
      <c r="BD5" s="122"/>
      <c r="BE5" s="122"/>
      <c r="BF5" s="122"/>
      <c r="BG5" s="122"/>
      <c r="BH5" s="122"/>
      <c r="BI5" s="122"/>
      <c r="BJ5" s="122"/>
      <c r="BK5" s="123"/>
      <c r="BL5" s="23"/>
      <c r="BM5" s="84"/>
      <c r="BN5" s="174"/>
    </row>
    <row r="6" spans="1:66" ht="12.75" customHeight="1" x14ac:dyDescent="0.25">
      <c r="A6" s="159"/>
      <c r="B6" s="160"/>
      <c r="C6" s="160"/>
      <c r="D6" s="160"/>
      <c r="E6" s="161"/>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4"/>
      <c r="BJ6" s="105"/>
      <c r="BK6" s="106"/>
      <c r="BL6" s="82"/>
      <c r="BM6" s="84"/>
      <c r="BN6" s="174"/>
    </row>
    <row r="7" spans="1:66" ht="12.75" customHeight="1" x14ac:dyDescent="0.25">
      <c r="A7" s="162"/>
      <c r="B7" s="162"/>
      <c r="C7" s="162"/>
      <c r="D7" s="162"/>
      <c r="E7" s="163"/>
      <c r="F7" s="66" t="s">
        <v>15</v>
      </c>
      <c r="G7" s="137" t="str">
        <f>Instellingen!C36</f>
        <v xml:space="preserve">12 april </v>
      </c>
      <c r="H7" s="129"/>
      <c r="I7" s="129"/>
      <c r="J7" s="129"/>
      <c r="K7" s="129"/>
      <c r="L7" s="129"/>
      <c r="M7" s="129"/>
      <c r="N7" s="130"/>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85"/>
      <c r="BN7" s="175"/>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4"/>
  <sheetViews>
    <sheetView workbookViewId="0">
      <pane ySplit="4" topLeftCell="A5" activePane="bottomLeft" state="frozen"/>
      <selection activeCell="C5" sqref="C5:E5"/>
      <selection pane="bottomLeft" activeCell="E18" sqref="E18"/>
    </sheetView>
  </sheetViews>
  <sheetFormatPr defaultRowHeight="12.5" x14ac:dyDescent="0.25"/>
  <cols>
    <col min="1" max="1" width="6.81640625" style="1" bestFit="1" customWidth="1"/>
    <col min="2" max="2" width="10" style="1" customWidth="1"/>
    <col min="3" max="3" width="28.1796875" style="1" customWidth="1"/>
    <col min="4" max="4" width="26.7265625" style="1" customWidth="1"/>
    <col min="5" max="5" width="7.81640625" style="1" bestFit="1" customWidth="1"/>
    <col min="6" max="6" width="4.1796875" style="1" bestFit="1" customWidth="1"/>
    <col min="7" max="7" width="23.26953125" style="1" customWidth="1"/>
    <col min="8" max="8" width="8.54296875" style="1" customWidth="1"/>
    <col min="9" max="9" width="7.81640625" style="19" customWidth="1"/>
    <col min="10" max="10" width="7.54296875" style="1" customWidth="1"/>
    <col min="11" max="11" width="13.453125" style="1" customWidth="1"/>
  </cols>
  <sheetData>
    <row r="1" spans="1:11" x14ac:dyDescent="0.25">
      <c r="A1" s="140" t="s">
        <v>44</v>
      </c>
      <c r="B1" s="141"/>
      <c r="C1" s="141"/>
      <c r="D1" s="141"/>
      <c r="E1" s="141"/>
      <c r="F1" s="141"/>
      <c r="G1" s="142"/>
      <c r="H1" s="121"/>
      <c r="I1" s="123"/>
      <c r="J1" s="20"/>
      <c r="K1" s="20"/>
    </row>
    <row r="2" spans="1:11" hidden="1" x14ac:dyDescent="0.25">
      <c r="A2" s="12"/>
      <c r="B2" s="12"/>
      <c r="C2" s="12"/>
      <c r="D2" s="12"/>
      <c r="E2" s="12"/>
      <c r="F2" s="12"/>
      <c r="G2" s="6" t="b">
        <v>0</v>
      </c>
      <c r="H2" s="6" t="b">
        <v>0</v>
      </c>
      <c r="I2" s="17"/>
      <c r="J2" s="12"/>
      <c r="K2" s="12"/>
    </row>
    <row r="3" spans="1:11" ht="25.5" customHeight="1" x14ac:dyDescent="0.25">
      <c r="A3" s="7" t="s">
        <v>9</v>
      </c>
      <c r="B3" s="178" t="str">
        <f>Instellingen!B3</f>
        <v>Kring Berkel IJssel</v>
      </c>
      <c r="C3" s="179"/>
      <c r="D3" s="21"/>
      <c r="E3" s="180" t="s">
        <v>48</v>
      </c>
      <c r="F3" s="180"/>
      <c r="G3" s="14"/>
      <c r="H3" s="181" t="s">
        <v>49</v>
      </c>
      <c r="I3" s="182"/>
      <c r="J3" s="22"/>
      <c r="K3" s="16"/>
    </row>
    <row r="4" spans="1:11" ht="25" x14ac:dyDescent="0.25">
      <c r="A4" s="3" t="s">
        <v>21</v>
      </c>
      <c r="B4" s="3" t="s">
        <v>7</v>
      </c>
      <c r="C4" s="3" t="s">
        <v>0</v>
      </c>
      <c r="D4" s="3" t="s">
        <v>1</v>
      </c>
      <c r="E4" s="3" t="s">
        <v>22</v>
      </c>
      <c r="F4" s="3" t="s">
        <v>24</v>
      </c>
      <c r="G4" s="3" t="s">
        <v>25</v>
      </c>
      <c r="H4" s="15" t="s">
        <v>45</v>
      </c>
      <c r="I4" s="18" t="s">
        <v>46</v>
      </c>
      <c r="J4" s="8" t="s">
        <v>47</v>
      </c>
      <c r="K4" s="3"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12700</xdr:colOff>
                    <xdr:row>2</xdr:row>
                    <xdr:rowOff>0</xdr:rowOff>
                  </from>
                  <to>
                    <xdr:col>3</xdr:col>
                    <xdr:colOff>1771650</xdr:colOff>
                    <xdr:row>2</xdr:row>
                    <xdr:rowOff>317500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12700</xdr:colOff>
                    <xdr:row>2</xdr:row>
                    <xdr:rowOff>12700</xdr:rowOff>
                  </from>
                  <to>
                    <xdr:col>6</xdr:col>
                    <xdr:colOff>850900</xdr:colOff>
                    <xdr:row>2</xdr:row>
                    <xdr:rowOff>317500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850900</xdr:colOff>
                    <xdr:row>2</xdr:row>
                    <xdr:rowOff>12700</xdr:rowOff>
                  </from>
                  <to>
                    <xdr:col>6</xdr:col>
                    <xdr:colOff>1543050</xdr:colOff>
                    <xdr:row>2</xdr:row>
                    <xdr:rowOff>317500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C26" sqref="C26"/>
    </sheetView>
  </sheetViews>
  <sheetFormatPr defaultRowHeight="12.5" x14ac:dyDescent="0.25"/>
  <cols>
    <col min="1" max="1" width="5.6328125" style="6" customWidth="1"/>
    <col min="2" max="2" width="10.6328125" style="6" customWidth="1"/>
    <col min="3" max="3" width="27.6328125" style="6" customWidth="1"/>
    <col min="4" max="4" width="25.6328125" style="6" customWidth="1"/>
    <col min="5" max="5" width="28.6328125" style="6" customWidth="1"/>
    <col min="6" max="6" width="3.6328125" style="6" customWidth="1"/>
    <col min="7" max="7" width="4.1796875" style="6" bestFit="1" customWidth="1"/>
    <col min="8" max="8" width="4.6328125" style="6" customWidth="1"/>
    <col min="9" max="9" width="21.6328125" style="6" customWidth="1"/>
    <col min="10" max="14" width="4.6328125" style="6" customWidth="1"/>
    <col min="15" max="15" width="4" customWidth="1"/>
  </cols>
  <sheetData>
    <row r="1" spans="1:14" s="39" customFormat="1" x14ac:dyDescent="0.25">
      <c r="A1" s="140" t="s">
        <v>91</v>
      </c>
      <c r="B1" s="141"/>
      <c r="C1" s="141"/>
      <c r="D1" s="141"/>
      <c r="E1" s="141"/>
      <c r="F1" s="141"/>
      <c r="G1" s="141"/>
      <c r="H1" s="141"/>
      <c r="I1" s="141"/>
      <c r="J1" s="141"/>
      <c r="K1" s="141"/>
      <c r="L1" s="141"/>
      <c r="M1" s="45"/>
      <c r="N1" s="49"/>
    </row>
    <row r="2" spans="1:14" s="39" customFormat="1" ht="12.75" hidden="1" customHeight="1" x14ac:dyDescent="0.25">
      <c r="A2" s="55"/>
      <c r="B2" s="56"/>
      <c r="C2" s="56">
        <v>48</v>
      </c>
      <c r="D2" s="10">
        <f>FLOOR((C2+3)/4,1)</f>
        <v>12</v>
      </c>
      <c r="E2" s="56"/>
      <c r="F2" s="56"/>
      <c r="G2" s="56"/>
      <c r="H2" s="56">
        <v>192</v>
      </c>
      <c r="I2" s="50">
        <v>190</v>
      </c>
      <c r="J2" s="50">
        <f>H2+I2</f>
        <v>382</v>
      </c>
      <c r="K2" s="50"/>
      <c r="L2" s="50"/>
      <c r="M2" s="50"/>
      <c r="N2" s="51"/>
    </row>
    <row r="3" spans="1:14" s="39" customFormat="1" x14ac:dyDescent="0.25">
      <c r="A3" s="43" t="s">
        <v>9</v>
      </c>
      <c r="B3" s="44"/>
      <c r="C3" s="143" t="str">
        <f>Instellingen!B3</f>
        <v>Kring Berkel IJssel</v>
      </c>
      <c r="D3" s="145"/>
      <c r="E3" s="121" t="s">
        <v>88</v>
      </c>
      <c r="F3" s="122"/>
      <c r="G3" s="123"/>
      <c r="H3" s="146">
        <v>2</v>
      </c>
      <c r="I3" s="147"/>
      <c r="J3" s="147"/>
      <c r="K3" s="147"/>
      <c r="L3" s="147"/>
      <c r="M3" s="147"/>
      <c r="N3" s="148"/>
    </row>
    <row r="4" spans="1:14" s="39" customFormat="1" hidden="1" x14ac:dyDescent="0.25">
      <c r="A4" s="41"/>
      <c r="B4" s="42"/>
      <c r="C4" s="46"/>
      <c r="D4" s="47"/>
      <c r="E4" s="47"/>
      <c r="F4" s="48"/>
      <c r="G4" s="58"/>
      <c r="H4" s="59"/>
      <c r="I4" s="59"/>
      <c r="J4" s="59"/>
      <c r="K4" s="59"/>
      <c r="L4" s="59"/>
      <c r="M4" s="64"/>
      <c r="N4" s="57"/>
    </row>
    <row r="5" spans="1:14" s="39" customFormat="1" hidden="1" x14ac:dyDescent="0.25">
      <c r="A5" s="60"/>
      <c r="B5" s="61"/>
      <c r="C5" s="52"/>
      <c r="D5" s="53"/>
      <c r="E5" s="53"/>
      <c r="F5" s="54"/>
      <c r="G5" s="60"/>
      <c r="H5" s="62"/>
      <c r="I5" s="62"/>
      <c r="J5" s="62"/>
      <c r="K5" s="62"/>
      <c r="L5" s="62"/>
      <c r="M5" s="64"/>
      <c r="N5" s="57"/>
    </row>
    <row r="6" spans="1:14" s="39" customFormat="1" ht="12.75" customHeight="1" x14ac:dyDescent="0.25">
      <c r="A6" s="183" t="s">
        <v>113</v>
      </c>
      <c r="B6" s="184"/>
      <c r="C6" s="184"/>
      <c r="D6" s="184"/>
      <c r="E6" s="184"/>
      <c r="F6" s="184"/>
      <c r="G6" s="184"/>
      <c r="H6" s="184"/>
      <c r="I6" s="184"/>
      <c r="J6" s="184"/>
      <c r="K6" s="184"/>
      <c r="L6" s="184"/>
      <c r="M6" s="184"/>
      <c r="N6" s="185"/>
    </row>
    <row r="7" spans="1:14" s="39" customFormat="1" ht="12.75" customHeight="1" x14ac:dyDescent="0.25">
      <c r="A7" s="186"/>
      <c r="B7" s="187"/>
      <c r="C7" s="187"/>
      <c r="D7" s="187"/>
      <c r="E7" s="187"/>
      <c r="F7" s="187"/>
      <c r="G7" s="187"/>
      <c r="H7" s="187"/>
      <c r="I7" s="187"/>
      <c r="J7" s="187"/>
      <c r="K7" s="187"/>
      <c r="L7" s="187"/>
      <c r="M7" s="187"/>
      <c r="N7" s="188"/>
    </row>
    <row r="8" spans="1:14" ht="25.5" customHeight="1" x14ac:dyDescent="0.25">
      <c r="A8" s="2" t="s">
        <v>19</v>
      </c>
      <c r="B8" s="2" t="s">
        <v>7</v>
      </c>
      <c r="C8" s="2" t="s">
        <v>0</v>
      </c>
      <c r="D8" s="2" t="s">
        <v>1</v>
      </c>
      <c r="E8" s="2" t="s">
        <v>90</v>
      </c>
      <c r="F8" s="2" t="s">
        <v>2</v>
      </c>
      <c r="G8" s="2" t="s">
        <v>3</v>
      </c>
      <c r="H8" s="8" t="s">
        <v>38</v>
      </c>
      <c r="I8" s="8" t="s">
        <v>36</v>
      </c>
      <c r="J8" s="8" t="s">
        <v>37</v>
      </c>
      <c r="K8" s="8" t="s">
        <v>73</v>
      </c>
      <c r="L8" s="8" t="s">
        <v>74</v>
      </c>
      <c r="M8" s="2" t="s">
        <v>89</v>
      </c>
      <c r="N8" s="63"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1A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1000000}">
      <formula1>1</formula1>
      <formula2>6</formula2>
    </dataValidation>
    <dataValidation type="whole" operator="lessThan" allowBlank="1" showInputMessage="1" showErrorMessage="1" error="De waarde is maximaal 500" sqref="H9:I19516" xr:uid="{00000000-0002-0000-1A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3</xdr:row>
                    <xdr:rowOff>0</xdr:rowOff>
                  </from>
                  <to>
                    <xdr:col>2</xdr:col>
                    <xdr:colOff>1117600</xdr:colOff>
                    <xdr:row>6</xdr:row>
                    <xdr:rowOff>127000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31750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812800</xdr:colOff>
                    <xdr:row>5</xdr:row>
                    <xdr:rowOff>19050</xdr:rowOff>
                  </from>
                  <to>
                    <xdr:col>6</xdr:col>
                    <xdr:colOff>209550</xdr:colOff>
                    <xdr:row>6</xdr:row>
                    <xdr:rowOff>146050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241300</xdr:colOff>
                    <xdr:row>5</xdr:row>
                    <xdr:rowOff>12700</xdr:rowOff>
                  </from>
                  <to>
                    <xdr:col>10</xdr:col>
                    <xdr:colOff>88900</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12700</xdr:rowOff>
                  </from>
                  <to>
                    <xdr:col>3</xdr:col>
                    <xdr:colOff>774700</xdr:colOff>
                    <xdr:row>6</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3" activePane="bottomLeft" state="frozen"/>
      <selection activeCell="C5" sqref="C5:E5"/>
      <selection pane="bottomLeft" activeCell="C39" sqref="C39"/>
    </sheetView>
  </sheetViews>
  <sheetFormatPr defaultRowHeight="12.5" x14ac:dyDescent="0.25"/>
  <cols>
    <col min="1" max="1" width="39.1796875" style="4" bestFit="1" customWidth="1"/>
    <col min="2" max="2" width="37.1796875" style="1" customWidth="1"/>
    <col min="3" max="3" width="46.54296875" bestFit="1" customWidth="1"/>
  </cols>
  <sheetData>
    <row r="1" spans="1:3" ht="13" x14ac:dyDescent="0.3">
      <c r="A1" s="29"/>
      <c r="B1" s="24" t="s">
        <v>65</v>
      </c>
      <c r="C1" s="24" t="s">
        <v>26</v>
      </c>
    </row>
    <row r="2" spans="1:3" ht="13" x14ac:dyDescent="0.3">
      <c r="A2" s="25" t="s">
        <v>54</v>
      </c>
      <c r="B2" s="3"/>
      <c r="C2" s="3"/>
    </row>
    <row r="3" spans="1:3" s="31" customFormat="1" x14ac:dyDescent="0.25">
      <c r="A3" s="32" t="s">
        <v>68</v>
      </c>
      <c r="B3" s="113" t="s">
        <v>117</v>
      </c>
      <c r="C3" s="30"/>
    </row>
    <row r="4" spans="1:3" x14ac:dyDescent="0.25">
      <c r="A4" s="26" t="s">
        <v>55</v>
      </c>
      <c r="B4" s="27">
        <v>1</v>
      </c>
      <c r="C4" s="28" t="s">
        <v>53</v>
      </c>
    </row>
    <row r="5" spans="1:3" x14ac:dyDescent="0.25">
      <c r="A5" s="26" t="s">
        <v>12</v>
      </c>
      <c r="B5" s="27">
        <v>99</v>
      </c>
      <c r="C5" s="28"/>
    </row>
    <row r="6" spans="1:3" x14ac:dyDescent="0.25">
      <c r="A6" s="26" t="s">
        <v>56</v>
      </c>
      <c r="B6" s="27">
        <v>3</v>
      </c>
      <c r="C6" s="28"/>
    </row>
    <row r="7" spans="1:3" x14ac:dyDescent="0.25">
      <c r="A7" s="26" t="s">
        <v>72</v>
      </c>
      <c r="B7" s="27">
        <v>1</v>
      </c>
      <c r="C7" s="28"/>
    </row>
    <row r="8" spans="1:3" x14ac:dyDescent="0.25">
      <c r="A8" s="30" t="s">
        <v>42</v>
      </c>
      <c r="B8" s="27">
        <v>1</v>
      </c>
      <c r="C8" s="28"/>
    </row>
    <row r="9" spans="1:3" x14ac:dyDescent="0.25">
      <c r="A9" s="30" t="s">
        <v>75</v>
      </c>
      <c r="B9" s="27">
        <v>1</v>
      </c>
      <c r="C9" s="28" t="s">
        <v>76</v>
      </c>
    </row>
    <row r="10" spans="1:3" x14ac:dyDescent="0.25">
      <c r="A10" s="87" t="s">
        <v>92</v>
      </c>
      <c r="B10" s="27">
        <v>90</v>
      </c>
      <c r="C10" s="28" t="s">
        <v>93</v>
      </c>
    </row>
    <row r="11" spans="1:3" x14ac:dyDescent="0.25">
      <c r="A11" s="88" t="s">
        <v>114</v>
      </c>
      <c r="B11" s="27" t="s">
        <v>115</v>
      </c>
      <c r="C11" s="28"/>
    </row>
    <row r="12" spans="1:3" hidden="1" x14ac:dyDescent="0.25">
      <c r="A12" s="110"/>
      <c r="B12" s="26"/>
      <c r="C12" s="26"/>
    </row>
    <row r="13" spans="1:3" x14ac:dyDescent="0.25">
      <c r="A13" s="30" t="s">
        <v>98</v>
      </c>
      <c r="B13" s="27"/>
      <c r="C13" s="86" t="s">
        <v>99</v>
      </c>
    </row>
    <row r="14" spans="1:3" x14ac:dyDescent="0.25">
      <c r="A14" s="30" t="s">
        <v>107</v>
      </c>
      <c r="B14" s="27" t="s">
        <v>110</v>
      </c>
      <c r="C14" s="28"/>
    </row>
    <row r="15" spans="1:3" x14ac:dyDescent="0.25">
      <c r="A15" s="30" t="s">
        <v>105</v>
      </c>
      <c r="B15" s="27" t="s">
        <v>110</v>
      </c>
      <c r="C15" s="28"/>
    </row>
    <row r="16" spans="1:3" hidden="1" x14ac:dyDescent="0.25">
      <c r="A16" s="30"/>
      <c r="B16" s="26"/>
      <c r="C16" s="28"/>
    </row>
    <row r="17" spans="1:3" x14ac:dyDescent="0.25">
      <c r="A17" s="30" t="s">
        <v>109</v>
      </c>
      <c r="B17" s="27" t="s">
        <v>110</v>
      </c>
      <c r="C17" s="28"/>
    </row>
    <row r="18" spans="1:3" x14ac:dyDescent="0.25">
      <c r="A18" s="30" t="s">
        <v>106</v>
      </c>
      <c r="B18" s="27" t="s">
        <v>110</v>
      </c>
      <c r="C18" s="28"/>
    </row>
    <row r="19" spans="1:3" x14ac:dyDescent="0.25">
      <c r="B19" s="4"/>
    </row>
    <row r="20" spans="1:3" hidden="1" x14ac:dyDescent="0.25">
      <c r="B20" s="4"/>
    </row>
    <row r="21" spans="1:3" hidden="1" x14ac:dyDescent="0.25">
      <c r="B21" s="4"/>
    </row>
    <row r="22" spans="1:3" hidden="1" x14ac:dyDescent="0.25">
      <c r="B22" s="4"/>
    </row>
    <row r="23" spans="1:3" ht="38" x14ac:dyDescent="0.3">
      <c r="A23" s="24" t="s">
        <v>94</v>
      </c>
      <c r="B23" s="3"/>
      <c r="C23" s="8" t="s">
        <v>63</v>
      </c>
    </row>
    <row r="24" spans="1:3" hidden="1" x14ac:dyDescent="0.25">
      <c r="A24" s="26" t="s">
        <v>57</v>
      </c>
      <c r="B24" s="26">
        <v>1</v>
      </c>
      <c r="C24" s="28" t="s">
        <v>64</v>
      </c>
    </row>
    <row r="25" spans="1:3" x14ac:dyDescent="0.25">
      <c r="A25" s="26" t="s">
        <v>77</v>
      </c>
      <c r="B25" s="27">
        <v>2</v>
      </c>
      <c r="C25" s="28"/>
    </row>
    <row r="26" spans="1:3" x14ac:dyDescent="0.25">
      <c r="A26" s="26" t="s">
        <v>78</v>
      </c>
      <c r="B26" s="27">
        <v>3</v>
      </c>
      <c r="C26" s="28"/>
    </row>
    <row r="27" spans="1:3" x14ac:dyDescent="0.25">
      <c r="A27" s="26" t="s">
        <v>58</v>
      </c>
      <c r="B27" s="27">
        <v>4</v>
      </c>
      <c r="C27" s="28"/>
    </row>
    <row r="28" spans="1:3" x14ac:dyDescent="0.25">
      <c r="A28" s="26" t="s">
        <v>59</v>
      </c>
      <c r="B28" s="27">
        <v>5</v>
      </c>
      <c r="C28" s="28"/>
    </row>
    <row r="29" spans="1:3" x14ac:dyDescent="0.25">
      <c r="A29" s="26" t="s">
        <v>60</v>
      </c>
      <c r="B29" s="27">
        <v>6</v>
      </c>
      <c r="C29" s="28"/>
    </row>
    <row r="30" spans="1:3" x14ac:dyDescent="0.25">
      <c r="A30" s="26" t="s">
        <v>61</v>
      </c>
      <c r="B30" s="27">
        <v>7</v>
      </c>
      <c r="C30" s="28"/>
    </row>
    <row r="31" spans="1:3" x14ac:dyDescent="0.25">
      <c r="A31" s="26" t="s">
        <v>62</v>
      </c>
      <c r="B31" s="27"/>
      <c r="C31" s="28"/>
    </row>
    <row r="32" spans="1:3" x14ac:dyDescent="0.25">
      <c r="A32" s="26" t="s">
        <v>66</v>
      </c>
      <c r="B32" s="27"/>
      <c r="C32" s="28"/>
    </row>
    <row r="33" spans="1:3" x14ac:dyDescent="0.25">
      <c r="A33" s="26" t="s">
        <v>67</v>
      </c>
      <c r="B33" s="27"/>
      <c r="C33" s="28"/>
    </row>
    <row r="34" spans="1:3" x14ac:dyDescent="0.25">
      <c r="B34" s="4"/>
      <c r="C34" s="4"/>
    </row>
    <row r="35" spans="1:3" ht="13" x14ac:dyDescent="0.3">
      <c r="A35" s="24" t="s">
        <v>79</v>
      </c>
      <c r="B35" s="24" t="s">
        <v>80</v>
      </c>
      <c r="C35" s="24" t="s">
        <v>81</v>
      </c>
    </row>
    <row r="36" spans="1:3" x14ac:dyDescent="0.25">
      <c r="A36" s="26" t="s">
        <v>82</v>
      </c>
      <c r="B36" s="91" t="s">
        <v>139</v>
      </c>
      <c r="C36" s="114" t="s">
        <v>145</v>
      </c>
    </row>
    <row r="37" spans="1:3" x14ac:dyDescent="0.25">
      <c r="A37" s="26" t="s">
        <v>83</v>
      </c>
      <c r="B37" s="91" t="s">
        <v>140</v>
      </c>
      <c r="C37" s="114" t="s">
        <v>146</v>
      </c>
    </row>
    <row r="38" spans="1:3" x14ac:dyDescent="0.25">
      <c r="A38" s="30" t="s">
        <v>84</v>
      </c>
      <c r="B38" s="91" t="s">
        <v>141</v>
      </c>
      <c r="C38" s="114" t="s">
        <v>147</v>
      </c>
    </row>
    <row r="39" spans="1:3" x14ac:dyDescent="0.25">
      <c r="A39" s="30" t="s">
        <v>85</v>
      </c>
      <c r="B39" s="91" t="s">
        <v>96</v>
      </c>
      <c r="C39" s="40" t="s">
        <v>96</v>
      </c>
    </row>
    <row r="40" spans="1:3" x14ac:dyDescent="0.25">
      <c r="A40" s="30" t="s">
        <v>86</v>
      </c>
      <c r="B40" s="91" t="s">
        <v>96</v>
      </c>
      <c r="C40" s="40" t="s">
        <v>96</v>
      </c>
    </row>
    <row r="41" spans="1:3" x14ac:dyDescent="0.25">
      <c r="A41" s="30" t="s">
        <v>87</v>
      </c>
      <c r="B41" s="91" t="s">
        <v>96</v>
      </c>
      <c r="C41" s="40" t="s">
        <v>96</v>
      </c>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van 1 t/m 6." sqref="B6" xr:uid="{00000000-0002-0000-1B00-000001000000}">
      <formula1>1</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xr:uid="{00000000-0002-0000-1B00-000009000000}">
      <formula1>1</formula1>
      <formula2>999</formula2>
    </dataValidation>
    <dataValidation type="list" allowBlank="1" showInputMessage="1" showErrorMessage="1" sqref="B13" xr:uid="{00000000-0002-0000-1B00-00000A000000}">
      <formula1>"Aanmelden,Afmelden"</formula1>
    </dataValidation>
    <dataValidation type="list" allowBlank="1" showInputMessage="1" showErrorMessage="1" sqref="B17:B18 B14:B15" xr:uid="{00000000-0002-0000-1B00-00000B000000}">
      <formula1>"Ja,Nee"</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B12" xr:uid="{00000000-0002-0000-1B00-00000C000000}">
      <formula1>"1: Punten van de proef, 2: Plaatsing,3: Percentage en plaatsing"</formula1>
    </dataValidation>
  </dataValidations>
  <printOptions gridLines="1"/>
  <pageMargins left="0.39370078740157483" right="0.3937007874015748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76200</xdr:colOff>
                    <xdr:row>13</xdr:row>
                    <xdr:rowOff>38100</xdr:rowOff>
                  </from>
                  <to>
                    <xdr:col>2</xdr:col>
                    <xdr:colOff>3028950</xdr:colOff>
                    <xdr:row>17</xdr:row>
                    <xdr:rowOff>127000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J4"/>
  <sheetViews>
    <sheetView workbookViewId="0">
      <pane ySplit="4" topLeftCell="A5" activePane="bottomLeft" state="frozen"/>
      <selection activeCell="C5" sqref="C5:E5"/>
      <selection pane="bottomLeft" activeCell="I1" sqref="I1:J1048576"/>
    </sheetView>
  </sheetViews>
  <sheetFormatPr defaultRowHeight="12.5" x14ac:dyDescent="0.25"/>
  <cols>
    <col min="1" max="1" width="8" style="1" customWidth="1"/>
    <col min="2" max="2" width="10" style="1" customWidth="1"/>
    <col min="3" max="3" width="28.1796875" style="1" customWidth="1"/>
    <col min="4" max="4" width="31.26953125" style="1" customWidth="1"/>
    <col min="5" max="5" width="6.7265625" style="1" bestFit="1" customWidth="1"/>
    <col min="6" max="6" width="4.1796875" style="1" bestFit="1" customWidth="1"/>
    <col min="7" max="7" width="23.26953125" style="1" customWidth="1"/>
    <col min="8" max="8" width="30.453125" style="1" customWidth="1"/>
    <col min="9" max="10" width="0" hidden="1" customWidth="1"/>
  </cols>
  <sheetData>
    <row r="1" spans="1:10" x14ac:dyDescent="0.25">
      <c r="A1" s="191" t="s">
        <v>20</v>
      </c>
      <c r="B1" s="192"/>
      <c r="C1" s="192"/>
      <c r="D1" s="192"/>
      <c r="E1" s="192"/>
      <c r="F1" s="192"/>
      <c r="G1" s="192"/>
      <c r="H1" s="193"/>
    </row>
    <row r="2" spans="1:10" hidden="1" x14ac:dyDescent="0.25">
      <c r="A2" s="6"/>
      <c r="B2" s="6"/>
      <c r="C2" s="6"/>
      <c r="D2" s="6"/>
      <c r="E2" s="6"/>
      <c r="F2" s="6"/>
      <c r="G2" s="6"/>
      <c r="H2" s="6"/>
    </row>
    <row r="3" spans="1:10" ht="25.5" customHeight="1" x14ac:dyDescent="0.25">
      <c r="A3" s="7" t="s">
        <v>9</v>
      </c>
      <c r="B3" s="189" t="str">
        <f>Instellingen!B3</f>
        <v>Kring Berkel IJssel</v>
      </c>
      <c r="C3" s="190"/>
      <c r="D3" s="190"/>
      <c r="E3" s="194" t="s">
        <v>112</v>
      </c>
      <c r="F3" s="190"/>
      <c r="G3" s="109" t="s">
        <v>34</v>
      </c>
      <c r="H3" s="108"/>
    </row>
    <row r="4" spans="1:10" x14ac:dyDescent="0.25">
      <c r="A4" s="3" t="s">
        <v>21</v>
      </c>
      <c r="B4" s="3" t="s">
        <v>7</v>
      </c>
      <c r="C4" s="112" t="s">
        <v>116</v>
      </c>
      <c r="D4" s="3" t="s">
        <v>1</v>
      </c>
      <c r="E4" s="3" t="s">
        <v>22</v>
      </c>
      <c r="F4" s="3" t="s">
        <v>24</v>
      </c>
      <c r="G4" s="3" t="s">
        <v>25</v>
      </c>
      <c r="H4" s="3" t="s">
        <v>26</v>
      </c>
      <c r="I4" s="111" t="str">
        <f>IF(C4&lt;&gt;"",RIGHT(C4,LEN(C4)-SEARCH(" ",C4,1)),"")</f>
        <v>/ amazone</v>
      </c>
      <c r="J4" s="111" t="str">
        <f>IF(C4&lt;&gt;"",LEFT(C4, SEARCH(" ",C4,1)),"")</f>
        <v xml:space="preserve">Ruiter </v>
      </c>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1</xdr:row>
                    <xdr:rowOff>0</xdr:rowOff>
                  </from>
                  <to>
                    <xdr:col>7</xdr:col>
                    <xdr:colOff>2000250</xdr:colOff>
                    <xdr:row>2</xdr:row>
                    <xdr:rowOff>317500</xdr:rowOff>
                  </to>
                </anchor>
              </controlPr>
            </control>
          </mc:Choice>
        </mc:AlternateContent>
      </controls>
    </mc:Choice>
  </mc:AlternateContent>
</worksheet>
</file>

<file path=docMetadata/LabelInfo.xml><?xml version="1.0" encoding="utf-8"?>
<clbl:labelList xmlns:clbl="http://schemas.microsoft.com/office/2020/mipLabelMetadata">
  <clbl:label id="{585bda71-88ce-428b-9832-95eaa3dce989}" enabled="0" method="" siteId="{585bda71-88ce-428b-9832-95eaa3dce9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 M2 (AB)</vt:lpstr>
      <vt:lpstr>M1 - M2 (C)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Laura Born</cp:lastModifiedBy>
  <cp:lastPrinted>2016-03-09T08:25:03Z</cp:lastPrinted>
  <dcterms:created xsi:type="dcterms:W3CDTF">2007-03-07T12:54:43Z</dcterms:created>
  <dcterms:modified xsi:type="dcterms:W3CDTF">2025-05-18T19:42:32Z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