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4.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5.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6.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7.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8.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9.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drawings/drawing10.xml" ContentType="application/vnd.openxmlformats-officedocument.drawing+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drawings/drawing11.xml" ContentType="application/vnd.openxmlformats-officedocument.drawing+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drawings/drawing12.xml" ContentType="application/vnd.openxmlformats-officedocument.drawing+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drawings/drawing13.xml" ContentType="application/vnd.openxmlformats-officedocument.drawing+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14.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drawings/drawing15.xml" ContentType="application/vnd.openxmlformats-officedocument.drawing+xml"/>
  <Override PartName="/xl/ctrlProps/ctrlProp318.xml" ContentType="application/vnd.ms-excel.controlproperties+xml"/>
  <Override PartName="/xl/drawings/drawing16.xml" ContentType="application/vnd.openxmlformats-officedocument.drawing+xml"/>
  <Override PartName="/xl/ctrlProps/ctrlProp319.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https://myhavi-my.sharepoint.com/personal/laura_born_havi_com/Documents/PPSV Bussloo/Kring Berkel IJssel/Indoor 2025-2026/Selectiebestanden/Uitslagen website/"/>
    </mc:Choice>
  </mc:AlternateContent>
  <xr:revisionPtr revIDLastSave="12" documentId="8_{8CDEDE59-7DDC-487D-ABDD-9E3B0357DD7E}" xr6:coauthVersionLast="47" xr6:coauthVersionMax="47" xr10:uidLastSave="{65AB901F-7BD6-4EA9-B919-DF99B51421CB}"/>
  <bookViews>
    <workbookView xWindow="-110" yWindow="-110" windowWidth="19420" windowHeight="10300" tabRatio="844" activeTab="2" xr2:uid="{00000000-000D-0000-FFFF-FFFF00000000}"/>
  </bookViews>
  <sheets>
    <sheet name="Informatie" sheetId="162" r:id="rId1"/>
    <sheet name="BB" sheetId="217" r:id="rId2"/>
    <sheet name="B" sheetId="219" r:id="rId3"/>
    <sheet name="L1" sheetId="222" r:id="rId4"/>
    <sheet name="L2" sheetId="226" r:id="rId5"/>
    <sheet name="L1 - L2" sheetId="151" state="hidden" r:id="rId6"/>
    <sheet name="M1" sheetId="231" r:id="rId7"/>
    <sheet name="M2" sheetId="232" r:id="rId8"/>
    <sheet name="M1 - M2" sheetId="237" state="hidden" r:id="rId9"/>
    <sheet name="Z1" sheetId="233" r:id="rId10"/>
    <sheet name="Z2" sheetId="234" r:id="rId11"/>
    <sheet name="ZZL" sheetId="235" r:id="rId12"/>
    <sheet name="Z1 - Z2" sheetId="238" state="hidden" r:id="rId13"/>
    <sheet name="Kampioenen" sheetId="59" r:id="rId14"/>
    <sheet name="Diversen" sheetId="123" r:id="rId15"/>
    <sheet name="Instellingen" sheetId="79" r:id="rId16"/>
    <sheet name="Afvaardiging" sheetId="5" r:id="rId17"/>
  </sheets>
  <definedNames>
    <definedName name="_xlnm.Print_Titles" localSheetId="16">Afvaardiging!$3:$4</definedName>
    <definedName name="_xlnm.Print_Titles" localSheetId="14">Diversen!$8:$8</definedName>
    <definedName name="_xlnm.Print_Titles" localSheetId="13">Kampioenen!$4:$4</definedName>
    <definedName name="Dressuur" localSheetId="14">Diversen!#REF!</definedName>
    <definedName name="Dressuur_1" localSheetId="14">Diversen!#REF!</definedName>
    <definedName name="Dressuur_10" localSheetId="14">Diversen!#REF!</definedName>
    <definedName name="Dressuur_11" localSheetId="14">Diversen!#REF!</definedName>
    <definedName name="Dressuur_12" localSheetId="14">Diversen!#REF!</definedName>
    <definedName name="Dressuur_2" localSheetId="14">Diversen!#REF!</definedName>
    <definedName name="Dressuur_3" localSheetId="14">Diversen!#REF!</definedName>
    <definedName name="Dressuur_4" localSheetId="14">Diversen!#REF!</definedName>
    <definedName name="Dressuur_5" localSheetId="14">Diversen!#REF!</definedName>
    <definedName name="Dressuur_6" localSheetId="14">Diversen!#REF!</definedName>
    <definedName name="Dressuur_7" localSheetId="14">Diversen!#REF!</definedName>
    <definedName name="Dressuur_8" localSheetId="14">Diversen!#REF!</definedName>
    <definedName name="Dressuur_9" localSheetId="14">Diversen!#REF!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11" i="235" l="1"/>
  <c r="BE12" i="235"/>
  <c r="BE13" i="235"/>
  <c r="BE10" i="235"/>
  <c r="BE9" i="235"/>
  <c r="BC11" i="235"/>
  <c r="BC12" i="235"/>
  <c r="BC13" i="235"/>
  <c r="BC10" i="235"/>
  <c r="BC9" i="235"/>
  <c r="Z11" i="235"/>
  <c r="Z12" i="235"/>
  <c r="Z13" i="235"/>
  <c r="Z10" i="235"/>
  <c r="Z9" i="235"/>
  <c r="R11" i="235"/>
  <c r="R12" i="235"/>
  <c r="R13" i="235"/>
  <c r="R10" i="235"/>
  <c r="R9" i="235"/>
  <c r="J11" i="235"/>
  <c r="J12" i="235"/>
  <c r="J13" i="235"/>
  <c r="J10" i="235"/>
  <c r="J9" i="235"/>
  <c r="BE13" i="234"/>
  <c r="BE11" i="234"/>
  <c r="BE12" i="234"/>
  <c r="BE10" i="234"/>
  <c r="BE9" i="234"/>
  <c r="BC13" i="234"/>
  <c r="BC11" i="234"/>
  <c r="BC12" i="234"/>
  <c r="BC10" i="234"/>
  <c r="BC9" i="234"/>
  <c r="Z13" i="234"/>
  <c r="Z11" i="234"/>
  <c r="Z12" i="234"/>
  <c r="Z10" i="234"/>
  <c r="Z9" i="234"/>
  <c r="R13" i="234"/>
  <c r="R11" i="234"/>
  <c r="R12" i="234"/>
  <c r="R10" i="234"/>
  <c r="R9" i="234"/>
  <c r="J13" i="234"/>
  <c r="J11" i="234"/>
  <c r="J12" i="234"/>
  <c r="J10" i="234"/>
  <c r="J9" i="234"/>
  <c r="BE19" i="233"/>
  <c r="BE17" i="233"/>
  <c r="BE18" i="233"/>
  <c r="BE16" i="233"/>
  <c r="BE20" i="233"/>
  <c r="BE12" i="233"/>
  <c r="BE15" i="233"/>
  <c r="BE10" i="233"/>
  <c r="BE11" i="233"/>
  <c r="BE9" i="233"/>
  <c r="BE14" i="233"/>
  <c r="BE13" i="233"/>
  <c r="BC19" i="233"/>
  <c r="BC17" i="233"/>
  <c r="BC18" i="233"/>
  <c r="BC16" i="233"/>
  <c r="BC20" i="233"/>
  <c r="BC12" i="233"/>
  <c r="BC15" i="233"/>
  <c r="BC10" i="233"/>
  <c r="BC11" i="233"/>
  <c r="BI11" i="233" s="1"/>
  <c r="BC9" i="233"/>
  <c r="BC14" i="233"/>
  <c r="BC13" i="233"/>
  <c r="Z19" i="233"/>
  <c r="Z17" i="233"/>
  <c r="Z18" i="233"/>
  <c r="Z16" i="233"/>
  <c r="Z20" i="233"/>
  <c r="Z12" i="233"/>
  <c r="Z15" i="233"/>
  <c r="Z10" i="233"/>
  <c r="Z11" i="233"/>
  <c r="Z9" i="233"/>
  <c r="Z14" i="233"/>
  <c r="Z13" i="233"/>
  <c r="R19" i="233"/>
  <c r="R17" i="233"/>
  <c r="R18" i="233"/>
  <c r="R16" i="233"/>
  <c r="R20" i="233"/>
  <c r="R12" i="233"/>
  <c r="R15" i="233"/>
  <c r="R10" i="233"/>
  <c r="R11" i="233"/>
  <c r="R9" i="233"/>
  <c r="R14" i="233"/>
  <c r="R13" i="233"/>
  <c r="J19" i="233"/>
  <c r="J17" i="233"/>
  <c r="BD17" i="233" s="1"/>
  <c r="BJ17" i="233" s="1"/>
  <c r="J18" i="233"/>
  <c r="BD18" i="233" s="1"/>
  <c r="BJ18" i="233" s="1"/>
  <c r="J16" i="233"/>
  <c r="BD16" i="233" s="1"/>
  <c r="BJ16" i="233" s="1"/>
  <c r="J20" i="233"/>
  <c r="BD20" i="233" s="1"/>
  <c r="BJ20" i="233" s="1"/>
  <c r="J12" i="233"/>
  <c r="J15" i="233"/>
  <c r="BD15" i="233" s="1"/>
  <c r="BJ15" i="233" s="1"/>
  <c r="J10" i="233"/>
  <c r="BD10" i="233" s="1"/>
  <c r="BJ10" i="233" s="1"/>
  <c r="J11" i="233"/>
  <c r="BD11" i="233" s="1"/>
  <c r="BJ11" i="233" s="1"/>
  <c r="J9" i="233"/>
  <c r="BD9" i="233" s="1"/>
  <c r="BJ9" i="233" s="1"/>
  <c r="J14" i="233"/>
  <c r="BD14" i="233" s="1"/>
  <c r="BJ14" i="233" s="1"/>
  <c r="J13" i="233"/>
  <c r="BD13" i="233" s="1"/>
  <c r="BJ13" i="233" s="1"/>
  <c r="BE16" i="232"/>
  <c r="BE15" i="232"/>
  <c r="BE14" i="232"/>
  <c r="BE13" i="232"/>
  <c r="BE12" i="232"/>
  <c r="BE11" i="232"/>
  <c r="BE10" i="232"/>
  <c r="BE9" i="232"/>
  <c r="BC16" i="232"/>
  <c r="BC15" i="232"/>
  <c r="BC14" i="232"/>
  <c r="BC13" i="232"/>
  <c r="BC12" i="232"/>
  <c r="BC11" i="232"/>
  <c r="BC10" i="232"/>
  <c r="BC9" i="232"/>
  <c r="Z16" i="232"/>
  <c r="Z15" i="232"/>
  <c r="Z14" i="232"/>
  <c r="Z13" i="232"/>
  <c r="Z12" i="232"/>
  <c r="Z11" i="232"/>
  <c r="Z10" i="232"/>
  <c r="Z9" i="232"/>
  <c r="R16" i="232"/>
  <c r="R15" i="232"/>
  <c r="R14" i="232"/>
  <c r="R13" i="232"/>
  <c r="R12" i="232"/>
  <c r="R11" i="232"/>
  <c r="R10" i="232"/>
  <c r="R9" i="232"/>
  <c r="J16" i="232"/>
  <c r="J15" i="232"/>
  <c r="J14" i="232"/>
  <c r="J13" i="232"/>
  <c r="J12" i="232"/>
  <c r="J11" i="232"/>
  <c r="J10" i="232"/>
  <c r="J9" i="232"/>
  <c r="BE20" i="231"/>
  <c r="BE19" i="231"/>
  <c r="BE16" i="231"/>
  <c r="BE13" i="231"/>
  <c r="BE15" i="231"/>
  <c r="BE18" i="231"/>
  <c r="BE17" i="231"/>
  <c r="BE14" i="231"/>
  <c r="BE10" i="231"/>
  <c r="BE12" i="231"/>
  <c r="BE11" i="231"/>
  <c r="BE9" i="231"/>
  <c r="BC20" i="231"/>
  <c r="BC19" i="231"/>
  <c r="BC16" i="231"/>
  <c r="BC13" i="231"/>
  <c r="BC15" i="231"/>
  <c r="BC18" i="231"/>
  <c r="BC17" i="231"/>
  <c r="BI17" i="231" s="1"/>
  <c r="BC14" i="231"/>
  <c r="BC10" i="231"/>
  <c r="BC12" i="231"/>
  <c r="BC11" i="231"/>
  <c r="BC9" i="231"/>
  <c r="Z20" i="231"/>
  <c r="Z19" i="231"/>
  <c r="Z16" i="231"/>
  <c r="Z13" i="231"/>
  <c r="Z15" i="231"/>
  <c r="Z18" i="231"/>
  <c r="Z17" i="231"/>
  <c r="Z14" i="231"/>
  <c r="Z10" i="231"/>
  <c r="Z12" i="231"/>
  <c r="Z11" i="231"/>
  <c r="Z9" i="231"/>
  <c r="R20" i="231"/>
  <c r="R19" i="231"/>
  <c r="R16" i="231"/>
  <c r="R13" i="231"/>
  <c r="R15" i="231"/>
  <c r="R18" i="231"/>
  <c r="R17" i="231"/>
  <c r="R14" i="231"/>
  <c r="R10" i="231"/>
  <c r="R12" i="231"/>
  <c r="R11" i="231"/>
  <c r="R9" i="231"/>
  <c r="J20" i="231"/>
  <c r="BD20" i="231" s="1"/>
  <c r="BJ20" i="231" s="1"/>
  <c r="J19" i="231"/>
  <c r="J16" i="231"/>
  <c r="J13" i="231"/>
  <c r="J15" i="231"/>
  <c r="BD15" i="231" s="1"/>
  <c r="BJ15" i="231" s="1"/>
  <c r="J18" i="231"/>
  <c r="BD18" i="231" s="1"/>
  <c r="BJ18" i="231" s="1"/>
  <c r="J17" i="231"/>
  <c r="J14" i="231"/>
  <c r="BD14" i="231" s="1"/>
  <c r="BJ14" i="231" s="1"/>
  <c r="J10" i="231"/>
  <c r="BD10" i="231" s="1"/>
  <c r="BJ10" i="231" s="1"/>
  <c r="J12" i="231"/>
  <c r="BD12" i="231" s="1"/>
  <c r="BJ12" i="231" s="1"/>
  <c r="J11" i="231"/>
  <c r="BD11" i="231" s="1"/>
  <c r="BJ11" i="231" s="1"/>
  <c r="J9" i="231"/>
  <c r="BD9" i="231" s="1"/>
  <c r="BJ9" i="231" s="1"/>
  <c r="BE23" i="226"/>
  <c r="BE21" i="226"/>
  <c r="BE16" i="226"/>
  <c r="BE19" i="226"/>
  <c r="BE15" i="226"/>
  <c r="BE17" i="226"/>
  <c r="BE18" i="226"/>
  <c r="BE22" i="226"/>
  <c r="BE14" i="226"/>
  <c r="BE20" i="226"/>
  <c r="BE9" i="226"/>
  <c r="BE11" i="226"/>
  <c r="BE13" i="226"/>
  <c r="BE10" i="226"/>
  <c r="BE12" i="226"/>
  <c r="BC23" i="226"/>
  <c r="BC21" i="226"/>
  <c r="BC16" i="226"/>
  <c r="BC19" i="226"/>
  <c r="BC15" i="226"/>
  <c r="BC17" i="226"/>
  <c r="BC18" i="226"/>
  <c r="BC22" i="226"/>
  <c r="BC14" i="226"/>
  <c r="BC20" i="226"/>
  <c r="BC9" i="226"/>
  <c r="BC11" i="226"/>
  <c r="BC13" i="226"/>
  <c r="BC10" i="226"/>
  <c r="BC12" i="226"/>
  <c r="Z23" i="226"/>
  <c r="Z21" i="226"/>
  <c r="Z16" i="226"/>
  <c r="Z19" i="226"/>
  <c r="Z15" i="226"/>
  <c r="Z17" i="226"/>
  <c r="Z18" i="226"/>
  <c r="Z22" i="226"/>
  <c r="Z14" i="226"/>
  <c r="Z20" i="226"/>
  <c r="Z9" i="226"/>
  <c r="Z11" i="226"/>
  <c r="Z13" i="226"/>
  <c r="Z10" i="226"/>
  <c r="Z12" i="226"/>
  <c r="R23" i="226"/>
  <c r="R21" i="226"/>
  <c r="R16" i="226"/>
  <c r="R19" i="226"/>
  <c r="R15" i="226"/>
  <c r="R17" i="226"/>
  <c r="R18" i="226"/>
  <c r="R22" i="226"/>
  <c r="R14" i="226"/>
  <c r="R20" i="226"/>
  <c r="R9" i="226"/>
  <c r="R11" i="226"/>
  <c r="R13" i="226"/>
  <c r="R10" i="226"/>
  <c r="R12" i="226"/>
  <c r="J23" i="226"/>
  <c r="J21" i="226"/>
  <c r="J16" i="226"/>
  <c r="J19" i="226"/>
  <c r="J15" i="226"/>
  <c r="J17" i="226"/>
  <c r="J18" i="226"/>
  <c r="J22" i="226"/>
  <c r="J14" i="226"/>
  <c r="J20" i="226"/>
  <c r="BD20" i="226" s="1"/>
  <c r="BJ20" i="226" s="1"/>
  <c r="J9" i="226"/>
  <c r="J11" i="226"/>
  <c r="J13" i="226"/>
  <c r="J10" i="226"/>
  <c r="J12" i="226"/>
  <c r="BE30" i="222"/>
  <c r="BE26" i="222"/>
  <c r="BE28" i="222"/>
  <c r="BE27" i="222"/>
  <c r="BE24" i="222"/>
  <c r="BE20" i="222"/>
  <c r="BE21" i="222"/>
  <c r="BE31" i="222"/>
  <c r="BE29" i="222"/>
  <c r="BE25" i="222"/>
  <c r="BE23" i="222"/>
  <c r="BE19" i="222"/>
  <c r="BE22" i="222"/>
  <c r="BE18" i="222"/>
  <c r="BE10" i="222"/>
  <c r="BE17" i="222"/>
  <c r="BE16" i="222"/>
  <c r="BE13" i="222"/>
  <c r="BE12" i="222"/>
  <c r="BE14" i="222"/>
  <c r="BE15" i="222"/>
  <c r="BE11" i="222"/>
  <c r="BE9" i="222"/>
  <c r="BC30" i="222"/>
  <c r="BC26" i="222"/>
  <c r="BC28" i="222"/>
  <c r="BC27" i="222"/>
  <c r="BC24" i="222"/>
  <c r="BC20" i="222"/>
  <c r="BC21" i="222"/>
  <c r="BC31" i="222"/>
  <c r="BC29" i="222"/>
  <c r="BC25" i="222"/>
  <c r="BC23" i="222"/>
  <c r="BC19" i="222"/>
  <c r="BC22" i="222"/>
  <c r="BC18" i="222"/>
  <c r="BC10" i="222"/>
  <c r="BC17" i="222"/>
  <c r="BC16" i="222"/>
  <c r="BC13" i="222"/>
  <c r="BC12" i="222"/>
  <c r="BC14" i="222"/>
  <c r="BI14" i="222" s="1"/>
  <c r="BC15" i="222"/>
  <c r="BC11" i="222"/>
  <c r="BC9" i="222"/>
  <c r="Z30" i="222"/>
  <c r="Z26" i="222"/>
  <c r="Z28" i="222"/>
  <c r="Z27" i="222"/>
  <c r="Z24" i="222"/>
  <c r="Z20" i="222"/>
  <c r="Z21" i="222"/>
  <c r="Z31" i="222"/>
  <c r="Z29" i="222"/>
  <c r="Z25" i="222"/>
  <c r="Z23" i="222"/>
  <c r="Z19" i="222"/>
  <c r="Z22" i="222"/>
  <c r="Z18" i="222"/>
  <c r="Z10" i="222"/>
  <c r="Z17" i="222"/>
  <c r="Z16" i="222"/>
  <c r="Z13" i="222"/>
  <c r="Z12" i="222"/>
  <c r="Z14" i="222"/>
  <c r="Z15" i="222"/>
  <c r="Z11" i="222"/>
  <c r="Z9" i="222"/>
  <c r="R30" i="222"/>
  <c r="R26" i="222"/>
  <c r="R28" i="222"/>
  <c r="R27" i="222"/>
  <c r="R24" i="222"/>
  <c r="R20" i="222"/>
  <c r="R21" i="222"/>
  <c r="R31" i="222"/>
  <c r="R29" i="222"/>
  <c r="R25" i="222"/>
  <c r="R23" i="222"/>
  <c r="R19" i="222"/>
  <c r="R22" i="222"/>
  <c r="R18" i="222"/>
  <c r="R10" i="222"/>
  <c r="R17" i="222"/>
  <c r="R16" i="222"/>
  <c r="R13" i="222"/>
  <c r="R12" i="222"/>
  <c r="R14" i="222"/>
  <c r="R15" i="222"/>
  <c r="R11" i="222"/>
  <c r="R9" i="222"/>
  <c r="J30" i="222"/>
  <c r="J26" i="222"/>
  <c r="J28" i="222"/>
  <c r="J27" i="222"/>
  <c r="J24" i="222"/>
  <c r="J20" i="222"/>
  <c r="J21" i="222"/>
  <c r="J31" i="222"/>
  <c r="J29" i="222"/>
  <c r="J25" i="222"/>
  <c r="J23" i="222"/>
  <c r="J19" i="222"/>
  <c r="J22" i="222"/>
  <c r="J18" i="222"/>
  <c r="J10" i="222"/>
  <c r="J17" i="222"/>
  <c r="J16" i="222"/>
  <c r="J13" i="222"/>
  <c r="J12" i="222"/>
  <c r="J14" i="222"/>
  <c r="J15" i="222"/>
  <c r="J11" i="222"/>
  <c r="J9" i="222"/>
  <c r="BD10" i="235" l="1"/>
  <c r="BJ10" i="235" s="1"/>
  <c r="BI9" i="235"/>
  <c r="BD11" i="235"/>
  <c r="BJ11" i="235" s="1"/>
  <c r="BI10" i="235"/>
  <c r="BD13" i="235"/>
  <c r="BJ13" i="235" s="1"/>
  <c r="BD12" i="235"/>
  <c r="BJ12" i="235" s="1"/>
  <c r="BD9" i="235"/>
  <c r="BJ9" i="235" s="1"/>
  <c r="BI11" i="235"/>
  <c r="BI12" i="235"/>
  <c r="BI13" i="235"/>
  <c r="BD11" i="234"/>
  <c r="BJ11" i="234" s="1"/>
  <c r="BD13" i="234"/>
  <c r="BJ13" i="234" s="1"/>
  <c r="BI9" i="234"/>
  <c r="BI10" i="234"/>
  <c r="BD9" i="234"/>
  <c r="BJ9" i="234" s="1"/>
  <c r="BI12" i="234"/>
  <c r="BD10" i="234"/>
  <c r="BJ10" i="234" s="1"/>
  <c r="BI11" i="234"/>
  <c r="BD12" i="234"/>
  <c r="BJ12" i="234" s="1"/>
  <c r="BI13" i="234"/>
  <c r="BI16" i="233"/>
  <c r="BI9" i="233"/>
  <c r="BD12" i="233"/>
  <c r="BJ12" i="233" s="1"/>
  <c r="BI12" i="233"/>
  <c r="BI10" i="233"/>
  <c r="BI15" i="233"/>
  <c r="BD19" i="233"/>
  <c r="BJ19" i="233" s="1"/>
  <c r="BI14" i="233"/>
  <c r="BI13" i="233"/>
  <c r="BI20" i="233"/>
  <c r="BI19" i="233"/>
  <c r="BI17" i="233"/>
  <c r="BI18" i="233"/>
  <c r="BD12" i="232"/>
  <c r="BJ12" i="232" s="1"/>
  <c r="BD13" i="232"/>
  <c r="BJ13" i="232" s="1"/>
  <c r="BI9" i="232"/>
  <c r="BI14" i="232"/>
  <c r="BD14" i="232"/>
  <c r="BJ14" i="232" s="1"/>
  <c r="BD16" i="232"/>
  <c r="BJ16" i="232" s="1"/>
  <c r="BD15" i="232"/>
  <c r="BJ15" i="232" s="1"/>
  <c r="BD9" i="232"/>
  <c r="BJ9" i="232" s="1"/>
  <c r="BD10" i="232"/>
  <c r="BJ10" i="232" s="1"/>
  <c r="BD11" i="232"/>
  <c r="BJ11" i="232" s="1"/>
  <c r="BI11" i="232"/>
  <c r="BI13" i="232"/>
  <c r="BI16" i="232"/>
  <c r="BI12" i="232"/>
  <c r="BI15" i="232"/>
  <c r="BI10" i="232"/>
  <c r="BD13" i="231"/>
  <c r="BJ13" i="231" s="1"/>
  <c r="BD17" i="231"/>
  <c r="BJ17" i="231" s="1"/>
  <c r="BI18" i="231"/>
  <c r="BI9" i="231"/>
  <c r="BI20" i="231"/>
  <c r="BI11" i="231"/>
  <c r="BI12" i="231"/>
  <c r="BI15" i="231"/>
  <c r="BI16" i="231"/>
  <c r="BI13" i="231"/>
  <c r="BD19" i="231"/>
  <c r="BJ19" i="231" s="1"/>
  <c r="BI10" i="231"/>
  <c r="BI14" i="231"/>
  <c r="BD16" i="231"/>
  <c r="BJ16" i="231" s="1"/>
  <c r="BI19" i="231"/>
  <c r="BI18" i="226"/>
  <c r="BD14" i="226"/>
  <c r="BJ14" i="226" s="1"/>
  <c r="BD22" i="226"/>
  <c r="BJ22" i="226" s="1"/>
  <c r="BI15" i="226"/>
  <c r="BD18" i="226"/>
  <c r="BJ18" i="226" s="1"/>
  <c r="BI13" i="226"/>
  <c r="BD11" i="226"/>
  <c r="BJ11" i="226" s="1"/>
  <c r="BI14" i="226"/>
  <c r="BD9" i="226"/>
  <c r="BJ9" i="226" s="1"/>
  <c r="BD17" i="226"/>
  <c r="BJ17" i="226" s="1"/>
  <c r="BD15" i="226"/>
  <c r="BJ15" i="226" s="1"/>
  <c r="BD19" i="226"/>
  <c r="BJ19" i="226" s="1"/>
  <c r="BD12" i="226"/>
  <c r="BJ12" i="226" s="1"/>
  <c r="BD16" i="226"/>
  <c r="BJ16" i="226" s="1"/>
  <c r="BI11" i="226"/>
  <c r="BI12" i="226"/>
  <c r="BD10" i="226"/>
  <c r="BJ10" i="226" s="1"/>
  <c r="BD21" i="226"/>
  <c r="BJ21" i="226" s="1"/>
  <c r="BI9" i="226"/>
  <c r="BI10" i="226"/>
  <c r="BD13" i="226"/>
  <c r="BJ13" i="226" s="1"/>
  <c r="BD23" i="226"/>
  <c r="BJ23" i="226" s="1"/>
  <c r="BI20" i="226"/>
  <c r="BI16" i="226"/>
  <c r="BI21" i="226"/>
  <c r="BI22" i="226"/>
  <c r="BI17" i="226"/>
  <c r="BI23" i="226"/>
  <c r="BI19" i="226"/>
  <c r="BI18" i="222"/>
  <c r="BI23" i="222"/>
  <c r="BI21" i="222"/>
  <c r="BI10" i="222"/>
  <c r="BI26" i="222"/>
  <c r="BI12" i="222"/>
  <c r="BI19" i="222"/>
  <c r="BD27" i="222"/>
  <c r="BJ27" i="222" s="1"/>
  <c r="BD30" i="222"/>
  <c r="BJ30" i="222" s="1"/>
  <c r="BI11" i="222"/>
  <c r="BI25" i="222"/>
  <c r="BD17" i="222"/>
  <c r="BJ17" i="222" s="1"/>
  <c r="BD31" i="222"/>
  <c r="BJ31" i="222" s="1"/>
  <c r="BI16" i="222"/>
  <c r="BI17" i="222"/>
  <c r="BD14" i="222"/>
  <c r="BJ14" i="222" s="1"/>
  <c r="BI24" i="222"/>
  <c r="BD21" i="222"/>
  <c r="BJ21" i="222" s="1"/>
  <c r="BD13" i="222"/>
  <c r="BJ13" i="222" s="1"/>
  <c r="BD10" i="222"/>
  <c r="BJ10" i="222" s="1"/>
  <c r="BD22" i="222"/>
  <c r="BJ22" i="222" s="1"/>
  <c r="BD19" i="222"/>
  <c r="BJ19" i="222" s="1"/>
  <c r="BI15" i="222"/>
  <c r="BD24" i="222"/>
  <c r="BJ24" i="222" s="1"/>
  <c r="BD28" i="222"/>
  <c r="BJ28" i="222" s="1"/>
  <c r="BD23" i="222"/>
  <c r="BJ23" i="222" s="1"/>
  <c r="BD11" i="222"/>
  <c r="BJ11" i="222" s="1"/>
  <c r="BD25" i="222"/>
  <c r="BJ25" i="222" s="1"/>
  <c r="BD12" i="222"/>
  <c r="BJ12" i="222" s="1"/>
  <c r="BD20" i="222"/>
  <c r="BJ20" i="222" s="1"/>
  <c r="BD9" i="222"/>
  <c r="BJ9" i="222" s="1"/>
  <c r="BD15" i="222"/>
  <c r="BJ15" i="222" s="1"/>
  <c r="BD29" i="222"/>
  <c r="BJ29" i="222" s="1"/>
  <c r="BI13" i="222"/>
  <c r="BI20" i="222"/>
  <c r="BD16" i="222"/>
  <c r="BJ16" i="222" s="1"/>
  <c r="BD18" i="222"/>
  <c r="BJ18" i="222" s="1"/>
  <c r="BD26" i="222"/>
  <c r="BJ26" i="222" s="1"/>
  <c r="BI9" i="222"/>
  <c r="BI22" i="222"/>
  <c r="BI30" i="222"/>
  <c r="BI28" i="222"/>
  <c r="BI27" i="222"/>
  <c r="BI31" i="222"/>
  <c r="BI29" i="222"/>
  <c r="BE25" i="219"/>
  <c r="BE24" i="219"/>
  <c r="BE26" i="219"/>
  <c r="BE23" i="219"/>
  <c r="BE21" i="219"/>
  <c r="BE19" i="219"/>
  <c r="BE17" i="219"/>
  <c r="BE16" i="219"/>
  <c r="BE15" i="219"/>
  <c r="BE14" i="219"/>
  <c r="BE22" i="219"/>
  <c r="BE20" i="219"/>
  <c r="BE12" i="219"/>
  <c r="BE18" i="219"/>
  <c r="BE10" i="219"/>
  <c r="BE13" i="219"/>
  <c r="BE11" i="219"/>
  <c r="BE9" i="219"/>
  <c r="BC25" i="219"/>
  <c r="BC24" i="219"/>
  <c r="BC26" i="219"/>
  <c r="BC23" i="219"/>
  <c r="BC21" i="219"/>
  <c r="BC19" i="219"/>
  <c r="BC17" i="219"/>
  <c r="BC16" i="219"/>
  <c r="BC15" i="219"/>
  <c r="BI15" i="219" s="1"/>
  <c r="BC14" i="219"/>
  <c r="BI14" i="219" s="1"/>
  <c r="BC22" i="219"/>
  <c r="BC20" i="219"/>
  <c r="BC12" i="219"/>
  <c r="BC18" i="219"/>
  <c r="BC10" i="219"/>
  <c r="BC13" i="219"/>
  <c r="BC11" i="219"/>
  <c r="BC9" i="219"/>
  <c r="Z25" i="219"/>
  <c r="Z24" i="219"/>
  <c r="Z26" i="219"/>
  <c r="Z23" i="219"/>
  <c r="Z21" i="219"/>
  <c r="Z19" i="219"/>
  <c r="Z17" i="219"/>
  <c r="Z16" i="219"/>
  <c r="Z15" i="219"/>
  <c r="Z14" i="219"/>
  <c r="Z22" i="219"/>
  <c r="Z20" i="219"/>
  <c r="Z12" i="219"/>
  <c r="Z18" i="219"/>
  <c r="Z10" i="219"/>
  <c r="Z13" i="219"/>
  <c r="Z11" i="219"/>
  <c r="Z9" i="219"/>
  <c r="R25" i="219"/>
  <c r="R24" i="219"/>
  <c r="R26" i="219"/>
  <c r="R23" i="219"/>
  <c r="R21" i="219"/>
  <c r="R19" i="219"/>
  <c r="R17" i="219"/>
  <c r="R16" i="219"/>
  <c r="R15" i="219"/>
  <c r="R14" i="219"/>
  <c r="R22" i="219"/>
  <c r="R20" i="219"/>
  <c r="R12" i="219"/>
  <c r="R18" i="219"/>
  <c r="R10" i="219"/>
  <c r="R13" i="219"/>
  <c r="R11" i="219"/>
  <c r="R9" i="219"/>
  <c r="J25" i="219"/>
  <c r="J24" i="219"/>
  <c r="J26" i="219"/>
  <c r="J23" i="219"/>
  <c r="J21" i="219"/>
  <c r="BD21" i="219" s="1"/>
  <c r="BJ21" i="219" s="1"/>
  <c r="J19" i="219"/>
  <c r="J17" i="219"/>
  <c r="J16" i="219"/>
  <c r="J15" i="219"/>
  <c r="J14" i="219"/>
  <c r="J22" i="219"/>
  <c r="J20" i="219"/>
  <c r="J12" i="219"/>
  <c r="J18" i="219"/>
  <c r="J10" i="219"/>
  <c r="BD10" i="219" s="1"/>
  <c r="BJ10" i="219" s="1"/>
  <c r="J13" i="219"/>
  <c r="BD13" i="219" s="1"/>
  <c r="BJ13" i="219" s="1"/>
  <c r="J11" i="219"/>
  <c r="BD11" i="219" s="1"/>
  <c r="BJ11" i="219" s="1"/>
  <c r="J9" i="219"/>
  <c r="J4" i="5"/>
  <c r="I4" i="5"/>
  <c r="BD18" i="219" l="1"/>
  <c r="BJ18" i="219" s="1"/>
  <c r="BD24" i="219"/>
  <c r="BJ24" i="219" s="1"/>
  <c r="BI16" i="219"/>
  <c r="BD26" i="219"/>
  <c r="BJ26" i="219" s="1"/>
  <c r="BD12" i="219"/>
  <c r="BJ12" i="219" s="1"/>
  <c r="BD20" i="219"/>
  <c r="BJ20" i="219" s="1"/>
  <c r="BI9" i="219"/>
  <c r="BI13" i="219"/>
  <c r="BI10" i="219"/>
  <c r="BD23" i="219"/>
  <c r="BJ23" i="219" s="1"/>
  <c r="BD25" i="219"/>
  <c r="BJ25" i="219" s="1"/>
  <c r="BD14" i="219"/>
  <c r="BJ14" i="219" s="1"/>
  <c r="BD15" i="219"/>
  <c r="BJ15" i="219" s="1"/>
  <c r="BD16" i="219"/>
  <c r="BJ16" i="219" s="1"/>
  <c r="BI24" i="219"/>
  <c r="BD17" i="219"/>
  <c r="BJ17" i="219" s="1"/>
  <c r="BI12" i="219"/>
  <c r="BD9" i="219"/>
  <c r="BJ9" i="219" s="1"/>
  <c r="BD19" i="219"/>
  <c r="BJ19" i="219" s="1"/>
  <c r="BD22" i="219"/>
  <c r="BJ22" i="219" s="1"/>
  <c r="BI11" i="219"/>
  <c r="BI25" i="219"/>
  <c r="BI26" i="219"/>
  <c r="BI23" i="219"/>
  <c r="BI21" i="219"/>
  <c r="BI19" i="219"/>
  <c r="BI17" i="219"/>
  <c r="BI22" i="219"/>
  <c r="BI20" i="219"/>
  <c r="BI18" i="219"/>
  <c r="AU7" i="238"/>
  <c r="AM7" i="238"/>
  <c r="AE7" i="238"/>
  <c r="W7" i="238"/>
  <c r="O7" i="238"/>
  <c r="G7" i="238"/>
  <c r="AU6" i="238"/>
  <c r="AM6" i="238"/>
  <c r="AE6" i="238"/>
  <c r="W6" i="238"/>
  <c r="O6" i="238"/>
  <c r="G6" i="238"/>
  <c r="O5" i="238"/>
  <c r="O4" i="238"/>
  <c r="BE2" i="238" s="1"/>
  <c r="BL3" i="238"/>
  <c r="C3" i="238"/>
  <c r="BC2" i="238"/>
  <c r="AX2" i="238"/>
  <c r="AP2" i="238"/>
  <c r="AH2" i="238"/>
  <c r="Z2" i="238"/>
  <c r="R2" i="238"/>
  <c r="J2" i="238"/>
  <c r="D2" i="238"/>
  <c r="AU7" i="237"/>
  <c r="AM7" i="237"/>
  <c r="AE7" i="237"/>
  <c r="W7" i="237"/>
  <c r="O7" i="237"/>
  <c r="G7" i="237"/>
  <c r="AU6" i="237"/>
  <c r="AM6" i="237"/>
  <c r="AE6" i="237"/>
  <c r="W6" i="237"/>
  <c r="O6" i="237"/>
  <c r="G6" i="237"/>
  <c r="O5" i="237"/>
  <c r="O4" i="237"/>
  <c r="BE2" i="237" s="1"/>
  <c r="BL3" i="237"/>
  <c r="C3" i="237"/>
  <c r="BC2" i="237"/>
  <c r="AX2" i="237"/>
  <c r="AP2" i="237"/>
  <c r="AH2" i="237"/>
  <c r="Z2" i="237"/>
  <c r="R2" i="237"/>
  <c r="BD2" i="237" s="1"/>
  <c r="BJ2" i="237" s="1"/>
  <c r="J2" i="237"/>
  <c r="D2" i="237"/>
  <c r="BD2" i="238" l="1"/>
  <c r="BJ2" i="238" s="1"/>
  <c r="BF2" i="237"/>
  <c r="BI2" i="237" s="1"/>
  <c r="BF2" i="238"/>
  <c r="BI2" i="238" s="1"/>
  <c r="AU7" i="235"/>
  <c r="AM7" i="235"/>
  <c r="AE7" i="235"/>
  <c r="W7" i="235"/>
  <c r="O7" i="235"/>
  <c r="G7" i="235"/>
  <c r="AU6" i="235"/>
  <c r="AM6" i="235"/>
  <c r="AE6" i="235"/>
  <c r="W6" i="235"/>
  <c r="O6" i="235"/>
  <c r="G6" i="235"/>
  <c r="O5" i="235"/>
  <c r="O4" i="235"/>
  <c r="BL3" i="235"/>
  <c r="C3" i="235"/>
  <c r="BC2" i="235"/>
  <c r="AX2" i="235"/>
  <c r="AP2" i="235"/>
  <c r="AH2" i="235"/>
  <c r="Z2" i="235"/>
  <c r="R2" i="235"/>
  <c r="J2" i="235"/>
  <c r="D2" i="235"/>
  <c r="AU7" i="234"/>
  <c r="AM7" i="234"/>
  <c r="AE7" i="234"/>
  <c r="W7" i="234"/>
  <c r="O7" i="234"/>
  <c r="G7" i="234"/>
  <c r="AU6" i="234"/>
  <c r="AM6" i="234"/>
  <c r="AE6" i="234"/>
  <c r="W6" i="234"/>
  <c r="O6" i="234"/>
  <c r="G6" i="234"/>
  <c r="O5" i="234"/>
  <c r="O4" i="234"/>
  <c r="BL3" i="234"/>
  <c r="C3" i="234"/>
  <c r="BC2" i="234"/>
  <c r="AX2" i="234"/>
  <c r="AP2" i="234"/>
  <c r="AH2" i="234"/>
  <c r="Z2" i="234"/>
  <c r="R2" i="234"/>
  <c r="J2" i="234"/>
  <c r="D2" i="234"/>
  <c r="AU7" i="233"/>
  <c r="AM7" i="233"/>
  <c r="AE7" i="233"/>
  <c r="W7" i="233"/>
  <c r="O7" i="233"/>
  <c r="G7" i="233"/>
  <c r="AU6" i="233"/>
  <c r="AM6" i="233"/>
  <c r="AE6" i="233"/>
  <c r="W6" i="233"/>
  <c r="O6" i="233"/>
  <c r="G6" i="233"/>
  <c r="O5" i="233"/>
  <c r="O4" i="233"/>
  <c r="BL3" i="233"/>
  <c r="C3" i="233"/>
  <c r="BC2" i="233"/>
  <c r="AX2" i="233"/>
  <c r="AP2" i="233"/>
  <c r="AH2" i="233"/>
  <c r="Z2" i="233"/>
  <c r="R2" i="233"/>
  <c r="J2" i="233"/>
  <c r="D2" i="233"/>
  <c r="AU7" i="232"/>
  <c r="AM7" i="232"/>
  <c r="AE7" i="232"/>
  <c r="W7" i="232"/>
  <c r="O7" i="232"/>
  <c r="G7" i="232"/>
  <c r="AU6" i="232"/>
  <c r="AM6" i="232"/>
  <c r="AE6" i="232"/>
  <c r="W6" i="232"/>
  <c r="O6" i="232"/>
  <c r="G6" i="232"/>
  <c r="O5" i="232"/>
  <c r="O4" i="232"/>
  <c r="BL3" i="232"/>
  <c r="C3" i="232"/>
  <c r="BC2" i="232"/>
  <c r="AX2" i="232"/>
  <c r="AP2" i="232"/>
  <c r="AH2" i="232"/>
  <c r="Z2" i="232"/>
  <c r="R2" i="232"/>
  <c r="J2" i="232"/>
  <c r="D2" i="232"/>
  <c r="AU7" i="231"/>
  <c r="AM7" i="231"/>
  <c r="AE7" i="231"/>
  <c r="W7" i="231"/>
  <c r="O7" i="231"/>
  <c r="G7" i="231"/>
  <c r="AU6" i="231"/>
  <c r="AM6" i="231"/>
  <c r="AE6" i="231"/>
  <c r="W6" i="231"/>
  <c r="O6" i="231"/>
  <c r="G6" i="231"/>
  <c r="O5" i="231"/>
  <c r="O4" i="231"/>
  <c r="BL3" i="231"/>
  <c r="C3" i="231"/>
  <c r="BC2" i="231"/>
  <c r="AX2" i="231"/>
  <c r="AP2" i="231"/>
  <c r="AH2" i="231"/>
  <c r="Z2" i="231"/>
  <c r="R2" i="231"/>
  <c r="J2" i="231"/>
  <c r="D2" i="231"/>
  <c r="AU7" i="226"/>
  <c r="AM7" i="226"/>
  <c r="AE7" i="226"/>
  <c r="W7" i="226"/>
  <c r="O7" i="226"/>
  <c r="G7" i="226"/>
  <c r="AU6" i="226"/>
  <c r="AM6" i="226"/>
  <c r="AE6" i="226"/>
  <c r="W6" i="226"/>
  <c r="O6" i="226"/>
  <c r="G6" i="226"/>
  <c r="O5" i="226"/>
  <c r="O4" i="226"/>
  <c r="BL3" i="226"/>
  <c r="C3" i="226"/>
  <c r="BC2" i="226"/>
  <c r="AX2" i="226"/>
  <c r="AP2" i="226"/>
  <c r="AH2" i="226"/>
  <c r="Z2" i="226"/>
  <c r="R2" i="226"/>
  <c r="J2" i="226"/>
  <c r="D2" i="226"/>
  <c r="BF2" i="235" l="1"/>
  <c r="BF2" i="234"/>
  <c r="BE2" i="233"/>
  <c r="BE2" i="232"/>
  <c r="BF2" i="231"/>
  <c r="BF2" i="226"/>
  <c r="BE2" i="235"/>
  <c r="BD2" i="231"/>
  <c r="BJ2" i="231" s="1"/>
  <c r="BD2" i="232"/>
  <c r="BJ2" i="232" s="1"/>
  <c r="BD2" i="233"/>
  <c r="BJ2" i="233" s="1"/>
  <c r="BD2" i="234"/>
  <c r="BJ2" i="234" s="1"/>
  <c r="BD2" i="235"/>
  <c r="BJ2" i="235" s="1"/>
  <c r="BE2" i="226"/>
  <c r="BD2" i="226"/>
  <c r="BJ2" i="226" s="1"/>
  <c r="BE2" i="231"/>
  <c r="BF2" i="232"/>
  <c r="BE2" i="234"/>
  <c r="BF2" i="233"/>
  <c r="AU7" i="222"/>
  <c r="AM7" i="222"/>
  <c r="AE7" i="222"/>
  <c r="W7" i="222"/>
  <c r="O7" i="222"/>
  <c r="G7" i="222"/>
  <c r="AU6" i="222"/>
  <c r="AM6" i="222"/>
  <c r="AE6" i="222"/>
  <c r="W6" i="222"/>
  <c r="O6" i="222"/>
  <c r="G6" i="222"/>
  <c r="O5" i="222"/>
  <c r="O4" i="222"/>
  <c r="BL3" i="222"/>
  <c r="C3" i="222"/>
  <c r="BC2" i="222"/>
  <c r="AX2" i="222"/>
  <c r="AP2" i="222"/>
  <c r="AH2" i="222"/>
  <c r="Z2" i="222"/>
  <c r="R2" i="222"/>
  <c r="J2" i="222"/>
  <c r="D2" i="222"/>
  <c r="AU7" i="219"/>
  <c r="AM7" i="219"/>
  <c r="AE7" i="219"/>
  <c r="W7" i="219"/>
  <c r="O7" i="219"/>
  <c r="G7" i="219"/>
  <c r="AU6" i="219"/>
  <c r="AM6" i="219"/>
  <c r="AE6" i="219"/>
  <c r="W6" i="219"/>
  <c r="O6" i="219"/>
  <c r="G6" i="219"/>
  <c r="O5" i="219"/>
  <c r="BL3" i="219"/>
  <c r="C3" i="219"/>
  <c r="BC2" i="219"/>
  <c r="AX2" i="219"/>
  <c r="AP2" i="219"/>
  <c r="AH2" i="219"/>
  <c r="Z2" i="219"/>
  <c r="R2" i="219"/>
  <c r="J2" i="219"/>
  <c r="D2" i="219"/>
  <c r="AU7" i="217"/>
  <c r="AM7" i="217"/>
  <c r="AE7" i="217"/>
  <c r="W7" i="217"/>
  <c r="O7" i="217"/>
  <c r="G7" i="217"/>
  <c r="AU6" i="217"/>
  <c r="AM6" i="217"/>
  <c r="AE6" i="217"/>
  <c r="W6" i="217"/>
  <c r="O6" i="217"/>
  <c r="G6" i="217"/>
  <c r="O5" i="217"/>
  <c r="O4" i="217"/>
  <c r="BE2" i="217" s="1"/>
  <c r="BL3" i="217"/>
  <c r="C3" i="217"/>
  <c r="BC2" i="217"/>
  <c r="AX2" i="217"/>
  <c r="AP2" i="217"/>
  <c r="AH2" i="217"/>
  <c r="Z2" i="217"/>
  <c r="R2" i="217"/>
  <c r="J2" i="217"/>
  <c r="D2" i="217"/>
  <c r="BI2" i="235" l="1"/>
  <c r="BI2" i="234"/>
  <c r="BI2" i="233"/>
  <c r="BI2" i="232"/>
  <c r="BI2" i="231"/>
  <c r="BI2" i="226"/>
  <c r="BE2" i="222"/>
  <c r="BF2" i="219"/>
  <c r="BF2" i="222"/>
  <c r="BD2" i="222"/>
  <c r="BJ2" i="222" s="1"/>
  <c r="BE2" i="219"/>
  <c r="BD2" i="217"/>
  <c r="BJ2" i="217" s="1"/>
  <c r="BD2" i="219"/>
  <c r="BJ2" i="219" s="1"/>
  <c r="BF2" i="217"/>
  <c r="BI2" i="217" s="1"/>
  <c r="BI2" i="222" l="1"/>
  <c r="BI2" i="219"/>
  <c r="B3" i="5"/>
  <c r="D2" i="123"/>
  <c r="J2" i="123"/>
  <c r="C3" i="123"/>
  <c r="B3" i="59"/>
  <c r="D2" i="151"/>
  <c r="J2" i="151"/>
  <c r="R2" i="151"/>
  <c r="Z2" i="151"/>
  <c r="AH2" i="151"/>
  <c r="AP2" i="151"/>
  <c r="AX2" i="151"/>
  <c r="BC2" i="151"/>
  <c r="C3" i="151"/>
  <c r="BL3" i="151"/>
  <c r="O4" i="151"/>
  <c r="BE2" i="151" s="1"/>
  <c r="O5" i="151"/>
  <c r="G6" i="151"/>
  <c r="O6" i="151"/>
  <c r="W6" i="151"/>
  <c r="AE6" i="151"/>
  <c r="AM6" i="151"/>
  <c r="AU6" i="151"/>
  <c r="G7" i="151"/>
  <c r="O7" i="151"/>
  <c r="W7" i="151"/>
  <c r="AE7" i="151"/>
  <c r="AM7" i="151"/>
  <c r="AU7" i="151"/>
  <c r="BD2" i="151" l="1"/>
  <c r="BJ2" i="151" s="1"/>
  <c r="BF2" i="151"/>
  <c r="BI2" i="151" s="1"/>
</calcChain>
</file>

<file path=xl/sharedStrings.xml><?xml version="1.0" encoding="utf-8"?>
<sst xmlns="http://schemas.openxmlformats.org/spreadsheetml/2006/main" count="2001" uniqueCount="441">
  <si>
    <t>Ruiter/amazone</t>
  </si>
  <si>
    <t>Paard/pony</t>
  </si>
  <si>
    <t>cat.</t>
  </si>
  <si>
    <t>vereniging</t>
  </si>
  <si>
    <t>punten</t>
  </si>
  <si>
    <t>pl.</t>
  </si>
  <si>
    <t>opmerking</t>
  </si>
  <si>
    <t>Comb.nr.</t>
  </si>
  <si>
    <t>Selectie uitslagen</t>
  </si>
  <si>
    <t>Kring:</t>
  </si>
  <si>
    <t>Klasse:</t>
  </si>
  <si>
    <t>Cat.:</t>
  </si>
  <si>
    <t>Plaatsingspunten niet gestart:</t>
  </si>
  <si>
    <t>Aantal reserves:</t>
  </si>
  <si>
    <t>Lokatie:</t>
  </si>
  <si>
    <t>Datum:</t>
  </si>
  <si>
    <t>pl.p.</t>
  </si>
  <si>
    <t>Afv.</t>
  </si>
  <si>
    <t>Res.</t>
  </si>
  <si>
    <t>Pl.</t>
  </si>
  <si>
    <t>Afvaardiging aan de Regio Kampioenschappen</t>
  </si>
  <si>
    <t>Volgnr.</t>
  </si>
  <si>
    <t>Klasse</t>
  </si>
  <si>
    <t>pl.pnt</t>
  </si>
  <si>
    <t>Cat.</t>
  </si>
  <si>
    <t>Vereniging</t>
  </si>
  <si>
    <t>Opmerking</t>
  </si>
  <si>
    <t>B</t>
  </si>
  <si>
    <t>L1</t>
  </si>
  <si>
    <t>L2</t>
  </si>
  <si>
    <t>M1</t>
  </si>
  <si>
    <t>M2</t>
  </si>
  <si>
    <t>Z1</t>
  </si>
  <si>
    <t>Z2</t>
  </si>
  <si>
    <t>Dressuur</t>
  </si>
  <si>
    <t>Pnt. 60% regel</t>
  </si>
  <si>
    <t>pnt.H</t>
  </si>
  <si>
    <t>pnt.tot</t>
  </si>
  <si>
    <t>pnt.C</t>
  </si>
  <si>
    <t>pnt.tot.</t>
  </si>
  <si>
    <t>pnt. H</t>
  </si>
  <si>
    <t>Aantal wedstrijden:</t>
  </si>
  <si>
    <t>Aantal jury's:</t>
  </si>
  <si>
    <t>Aantal afvaardiging Regio:</t>
  </si>
  <si>
    <t>Totaal beste</t>
  </si>
  <si>
    <t>Totaal perc.</t>
  </si>
  <si>
    <t>Totaal pl.pnt.</t>
  </si>
  <si>
    <t>Handicap:</t>
  </si>
  <si>
    <t>Aantal per klasse:</t>
  </si>
  <si>
    <t>L1 - L2</t>
  </si>
  <si>
    <t>M1 - M2</t>
  </si>
  <si>
    <t>Z1 - Z2</t>
  </si>
  <si>
    <t>1=(1,2,3,etc) / 2=(1,3,5,etc)</t>
  </si>
  <si>
    <t>Gegevens:</t>
  </si>
  <si>
    <t>Interval plaatsingspunten:</t>
  </si>
  <si>
    <t>Aantal selectie wedstrijden:</t>
  </si>
  <si>
    <t>Totaal beste plaatsingspunten:</t>
  </si>
  <si>
    <t>Plaatsingspunten 4e wedstrijd:</t>
  </si>
  <si>
    <t>Plaatsingspunten 3e wedstrijd:</t>
  </si>
  <si>
    <t>Plaatsingspunten 2e wedstrijd:</t>
  </si>
  <si>
    <t>Plaatsingspunten 1e wedstrijd:</t>
  </si>
  <si>
    <t>Totaal alle plaatsingspunten:</t>
  </si>
  <si>
    <t>(De laagste waarde heeft voorrang, niet ingevulde gegevens doen niet mee voor de volgorde van het resultaat)</t>
  </si>
  <si>
    <t>(dit is een vaste waarde en heeft de hoogste voorrang)</t>
  </si>
  <si>
    <t>Waarde</t>
  </si>
  <si>
    <t>Totaal behaalde punten beste wedstrijden:</t>
  </si>
  <si>
    <t>Totaal behaalde punten alle wedstrijden:</t>
  </si>
  <si>
    <t>Naam van de Kring:</t>
  </si>
  <si>
    <t>afval</t>
  </si>
  <si>
    <t>Beste</t>
  </si>
  <si>
    <t>Tot.</t>
  </si>
  <si>
    <t>Aantal afval resultaten:</t>
  </si>
  <si>
    <t>ex 1</t>
  </si>
  <si>
    <t>ex 2</t>
  </si>
  <si>
    <t>Ex-aequo punten per wedstrijd</t>
  </si>
  <si>
    <t>1=ja / 0=nee</t>
  </si>
  <si>
    <t>Plaatsingspunten 6e wedstrijd:</t>
  </si>
  <si>
    <t>Plaatsingspunten 5e wedstrijd:</t>
  </si>
  <si>
    <t>Omschrijving</t>
  </si>
  <si>
    <t>Lokatie</t>
  </si>
  <si>
    <t>Datum</t>
  </si>
  <si>
    <t>1e wedstrijd</t>
  </si>
  <si>
    <t>2e wedstrijd</t>
  </si>
  <si>
    <t>3e wedstrijd</t>
  </si>
  <si>
    <t>4e wedstrijd</t>
  </si>
  <si>
    <t>5e wedstrijd</t>
  </si>
  <si>
    <t>6e wedstrijd</t>
  </si>
  <si>
    <t>Wedstrijd nummer:</t>
  </si>
  <si>
    <t>perc.</t>
  </si>
  <si>
    <t>klasse</t>
  </si>
  <si>
    <t>Selectie wedstrijd</t>
  </si>
  <si>
    <t>Plaatsingspunten niet gefinisht</t>
  </si>
  <si>
    <t>Blanko is volgens plaatsing</t>
  </si>
  <si>
    <t>Volgorde ex-aequo regeling:</t>
  </si>
  <si>
    <t>Ring</t>
  </si>
  <si>
    <t xml:space="preserve"> </t>
  </si>
  <si>
    <t>Afv. Regio</t>
  </si>
  <si>
    <t>Afvaardiging Regiokampioenschappen</t>
  </si>
  <si>
    <t>Aanmelden, Afmelden, Blanko is iedereen</t>
  </si>
  <si>
    <t>kl.</t>
  </si>
  <si>
    <t>LEES ONDERSTAANDE INFO EERST!!</t>
  </si>
  <si>
    <t>Klasse L1-L2 cat. AB samenvoegen</t>
  </si>
  <si>
    <t>Tabbladen B, L1-L2, M1-M2, Z1-Z2 nodig</t>
  </si>
  <si>
    <t>Klasse Z1-Z2 cat. CDE samenvoegen</t>
  </si>
  <si>
    <t>Klasse BB verbergen</t>
  </si>
  <si>
    <t>Nee</t>
  </si>
  <si>
    <t>BB</t>
  </si>
  <si>
    <t>ZZL</t>
  </si>
  <si>
    <t>Discipline:</t>
  </si>
  <si>
    <t>Importeren punten en/of plaatsing</t>
  </si>
  <si>
    <t>1: Punten van de proef</t>
  </si>
  <si>
    <t>Ruiter / amazone</t>
  </si>
  <si>
    <t>Zowel de afgevaardigden als de reserves dienen zich in te schrijven via mijn KNHS.</t>
  </si>
  <si>
    <t>Reserveruiters die niet ingezet worden, krijgen hun inschrijfgeld</t>
  </si>
  <si>
    <t>automatisch weer retour geboekt!</t>
  </si>
  <si>
    <t>Brummen</t>
  </si>
  <si>
    <t>Laag-Soeren</t>
  </si>
  <si>
    <t>Gorssel</t>
  </si>
  <si>
    <t>IJsselruiters, RV.</t>
  </si>
  <si>
    <t>Zuidwijk, RV.</t>
  </si>
  <si>
    <t>Lifeguard</t>
  </si>
  <si>
    <t>Oortveldruiters, RV.</t>
  </si>
  <si>
    <t>Bussloo, RV. PPSV</t>
  </si>
  <si>
    <t>DJ Tiesto</t>
  </si>
  <si>
    <t>Papacita</t>
  </si>
  <si>
    <t>Veluwezoom (HSV.), RV. de</t>
  </si>
  <si>
    <t>Monte JT</t>
  </si>
  <si>
    <t>Lilith Dodona</t>
  </si>
  <si>
    <t>Velp en omstreken, RV.</t>
  </si>
  <si>
    <t>L'Estelle</t>
  </si>
  <si>
    <t>Loenermarkruiters, RV.</t>
  </si>
  <si>
    <t>Klaasje</t>
  </si>
  <si>
    <t>Graafschap, RV.</t>
  </si>
  <si>
    <t>Omare Marie</t>
  </si>
  <si>
    <t>Olympio</t>
  </si>
  <si>
    <t xml:space="preserve">Import gegevens </t>
  </si>
  <si>
    <t>Kring Berkel IJssel</t>
  </si>
  <si>
    <t>Montana Hillebrand</t>
  </si>
  <si>
    <t>Renée Schefczyk</t>
  </si>
  <si>
    <t>Myrthe Groen</t>
  </si>
  <si>
    <t>Anne van 't Land</t>
  </si>
  <si>
    <t>Chloë Middelburg</t>
  </si>
  <si>
    <t>Chantal Van den Vlekkert</t>
  </si>
  <si>
    <t>Hanna Bakker</t>
  </si>
  <si>
    <t>Sophie Welmers</t>
  </si>
  <si>
    <t>Kim Berendsen</t>
  </si>
  <si>
    <t>Kringkampioen</t>
  </si>
  <si>
    <t>Reservekampioen</t>
  </si>
  <si>
    <t>7-9 nov</t>
  </si>
  <si>
    <t>28-30 nov</t>
  </si>
  <si>
    <t>5-7 dec</t>
  </si>
  <si>
    <t>Spreng (PPSV), RV.</t>
  </si>
  <si>
    <t>Gorssel-Zutphen, RV.</t>
  </si>
  <si>
    <t>Lola E</t>
  </si>
  <si>
    <t>Dressuurstal Seren (RV)</t>
  </si>
  <si>
    <t>Ruby B</t>
  </si>
  <si>
    <t>Iglesias</t>
  </si>
  <si>
    <t>O'Handsome</t>
  </si>
  <si>
    <t>Abalia Retto</t>
  </si>
  <si>
    <t>North Lake's Malente</t>
  </si>
  <si>
    <t>Mercida</t>
  </si>
  <si>
    <t>Capriole's Fuji</t>
  </si>
  <si>
    <t>United Coltun</t>
  </si>
  <si>
    <t>Kadootje</t>
  </si>
  <si>
    <t>Alcatraz</t>
  </si>
  <si>
    <t>Kingstar B</t>
  </si>
  <si>
    <t>Radu</t>
  </si>
  <si>
    <t>Hewitt</t>
  </si>
  <si>
    <t>Noire Couture BS</t>
  </si>
  <si>
    <t>Fine Tune</t>
  </si>
  <si>
    <t>Semper Fidelis, RV.</t>
  </si>
  <si>
    <t>PatserK</t>
  </si>
  <si>
    <t>Mimosa Barones</t>
  </si>
  <si>
    <t>Regent L</t>
  </si>
  <si>
    <t>North Lake's Jessie</t>
  </si>
  <si>
    <t>Riff Off Msh</t>
  </si>
  <si>
    <t>Red Velvet Sollenburg</t>
  </si>
  <si>
    <t>Felix van de Leemhorst</t>
  </si>
  <si>
    <t>Puy Du Fou</t>
  </si>
  <si>
    <t>Queverdale Du Fally</t>
  </si>
  <si>
    <t>Fash</t>
  </si>
  <si>
    <t>For me</t>
  </si>
  <si>
    <t>Minerva Dodona</t>
  </si>
  <si>
    <t>Royal Dreamgirl</t>
  </si>
  <si>
    <t>Kazan-S</t>
  </si>
  <si>
    <t>Nelson</t>
  </si>
  <si>
    <t>Middendorp's Sanaa</t>
  </si>
  <si>
    <t>Happy Highlight</t>
  </si>
  <si>
    <t>O-Vurona</t>
  </si>
  <si>
    <t>Could be Z</t>
  </si>
  <si>
    <t>Ready To Go</t>
  </si>
  <si>
    <t>Magic Lady Vdb</t>
  </si>
  <si>
    <t>Parvani Wrl</t>
  </si>
  <si>
    <t>Gardens Zoef</t>
  </si>
  <si>
    <t>Rubimarilla</t>
  </si>
  <si>
    <t>Janine W</t>
  </si>
  <si>
    <t>Pareltje</t>
  </si>
  <si>
    <t>Pinot Noir</t>
  </si>
  <si>
    <t>Nova Scotia Van 'T Zuyderbosch</t>
  </si>
  <si>
    <t>Faramir</t>
  </si>
  <si>
    <t>Pamela R</t>
  </si>
  <si>
    <t>No Worry NF</t>
  </si>
  <si>
    <t>Pullyersocksup</t>
  </si>
  <si>
    <t>Luna Zorro</t>
  </si>
  <si>
    <t>Ome Willem</t>
  </si>
  <si>
    <t>Just My Way</t>
  </si>
  <si>
    <t>Villain</t>
  </si>
  <si>
    <t>Ro-Linn Vdp</t>
  </si>
  <si>
    <t>Hessel alias Boris</t>
  </si>
  <si>
    <t>Esther fan 'e boppeslach</t>
  </si>
  <si>
    <t>Royal Siedieux</t>
  </si>
  <si>
    <t>Noury B</t>
  </si>
  <si>
    <t>Diamar</t>
  </si>
  <si>
    <t>Matcho</t>
  </si>
  <si>
    <t>Lucky Dream</t>
  </si>
  <si>
    <t>Barth</t>
  </si>
  <si>
    <t>Gyrona-b</t>
  </si>
  <si>
    <t>Elena Hermsen - Van Duin</t>
  </si>
  <si>
    <t>Marijke van Beek</t>
  </si>
  <si>
    <t>Marlou Rutten</t>
  </si>
  <si>
    <t>Sherayza Van Ernst</t>
  </si>
  <si>
    <t>Marieke Luijmes</t>
  </si>
  <si>
    <t>Twan Boerman</t>
  </si>
  <si>
    <t>Claire De Haan</t>
  </si>
  <si>
    <t>Fauve Bastiaenssens</t>
  </si>
  <si>
    <t>Geeske Veldman</t>
  </si>
  <si>
    <t>Aniek Breukink</t>
  </si>
  <si>
    <t>Michaela Van Leeuwen</t>
  </si>
  <si>
    <t>Adri van den Brink</t>
  </si>
  <si>
    <t>Kevin Berends</t>
  </si>
  <si>
    <t>Beaudine Dellink</t>
  </si>
  <si>
    <t>Iris Hengeveld</t>
  </si>
  <si>
    <t>Jedi Damkat</t>
  </si>
  <si>
    <t>Kaylee Chen</t>
  </si>
  <si>
    <t>Danielle Noordermeer</t>
  </si>
  <si>
    <t>Maelynn Stam</t>
  </si>
  <si>
    <t>Vera te Bokkel</t>
  </si>
  <si>
    <t>Lisanne Der Nederlanden</t>
  </si>
  <si>
    <t>Silke Kemperman</t>
  </si>
  <si>
    <t>Ronja Van Eek</t>
  </si>
  <si>
    <t>Ise Timmer</t>
  </si>
  <si>
    <t>Eva Hupkes</t>
  </si>
  <si>
    <t>Meike Heijmans</t>
  </si>
  <si>
    <t>Zoë Hesse</t>
  </si>
  <si>
    <t>Kayleigh De Haas</t>
  </si>
  <si>
    <t>Bianca Dooper - Bosman</t>
  </si>
  <si>
    <t>Demi Jansen</t>
  </si>
  <si>
    <t>Suzan Boeve</t>
  </si>
  <si>
    <t>Maite Huiskamp</t>
  </si>
  <si>
    <t>Afke van der Vliet - van Duren</t>
  </si>
  <si>
    <t>Cerena Vacirca</t>
  </si>
  <si>
    <t>Esmee Eikendal</t>
  </si>
  <si>
    <t>Karlijn Hendriks - Brands</t>
  </si>
  <si>
    <t>Sandrine Jacobs</t>
  </si>
  <si>
    <t>Kim Van Amersvoort</t>
  </si>
  <si>
    <t>Linda Garrits</t>
  </si>
  <si>
    <t>Sheila Klosters</t>
  </si>
  <si>
    <t>Lieke Fransen</t>
  </si>
  <si>
    <t>Romy Walgemoet</t>
  </si>
  <si>
    <t>Merle van Dijk</t>
  </si>
  <si>
    <t>Iris Papen</t>
  </si>
  <si>
    <t>Merian Eikendal</t>
  </si>
  <si>
    <t>Kristel Djie</t>
  </si>
  <si>
    <t>Esmee Gies</t>
  </si>
  <si>
    <t>Hanna Ismail</t>
  </si>
  <si>
    <t>Joëlle Kramer</t>
  </si>
  <si>
    <t>Anouk Hammink</t>
  </si>
  <si>
    <t>Lotte Wiggers</t>
  </si>
  <si>
    <t>Tess van Seuren</t>
  </si>
  <si>
    <t>Eli van Pernis</t>
  </si>
  <si>
    <t>Susan van den Heuvel</t>
  </si>
  <si>
    <t>Anouk Hammers</t>
  </si>
  <si>
    <t>Milan Nijhof</t>
  </si>
  <si>
    <t>Merlina Geerdink</t>
  </si>
  <si>
    <t>1038727KH</t>
  </si>
  <si>
    <t>Kaat</t>
  </si>
  <si>
    <t>906366DS</t>
  </si>
  <si>
    <t>915151ML</t>
  </si>
  <si>
    <t>906167LM</t>
  </si>
  <si>
    <t>965069UH</t>
  </si>
  <si>
    <t>903487KB</t>
  </si>
  <si>
    <t>877978RL</t>
  </si>
  <si>
    <t>926530JS</t>
  </si>
  <si>
    <t>J'Adore Bs</t>
  </si>
  <si>
    <t>1044795CB</t>
  </si>
  <si>
    <t>920809AV</t>
  </si>
  <si>
    <t>989293OH</t>
  </si>
  <si>
    <t>Onana</t>
  </si>
  <si>
    <t>999583ID</t>
  </si>
  <si>
    <t>1045238NV</t>
  </si>
  <si>
    <t>Naghito</t>
  </si>
  <si>
    <t>1009017NV</t>
  </si>
  <si>
    <t>Noblesse Oblige</t>
  </si>
  <si>
    <t>915805LH</t>
  </si>
  <si>
    <t>870704OB</t>
  </si>
  <si>
    <t>889707NE</t>
  </si>
  <si>
    <t>949909NB</t>
  </si>
  <si>
    <t>1038868MW</t>
  </si>
  <si>
    <t>Mayke</t>
  </si>
  <si>
    <t>996508PG</t>
  </si>
  <si>
    <t>976531FK</t>
  </si>
  <si>
    <t>1045511NN</t>
  </si>
  <si>
    <t>999565MD</t>
  </si>
  <si>
    <t>1026925RS</t>
  </si>
  <si>
    <t>1047125EP</t>
  </si>
  <si>
    <t>Erlette D.h.m.</t>
  </si>
  <si>
    <t>1003961PH</t>
  </si>
  <si>
    <t>1022797RB</t>
  </si>
  <si>
    <t>985488LS</t>
  </si>
  <si>
    <t>942939OB</t>
  </si>
  <si>
    <t>979886OB</t>
  </si>
  <si>
    <t>989714OB</t>
  </si>
  <si>
    <t>924876QE</t>
  </si>
  <si>
    <t>904124KH</t>
  </si>
  <si>
    <t>1024394FH</t>
  </si>
  <si>
    <t>968723EB</t>
  </si>
  <si>
    <t>Endeavour- Izaira</t>
  </si>
  <si>
    <t>1036180NH</t>
  </si>
  <si>
    <t>Novelty</t>
  </si>
  <si>
    <t>1028766PW</t>
  </si>
  <si>
    <t>1035893FT</t>
  </si>
  <si>
    <t>1012740KV</t>
  </si>
  <si>
    <t>870516NN</t>
  </si>
  <si>
    <t>Navarro</t>
  </si>
  <si>
    <t>1047571RB</t>
  </si>
  <si>
    <t>Reggaetime</t>
  </si>
  <si>
    <t>1043501RI</t>
  </si>
  <si>
    <t>1042872HK</t>
  </si>
  <si>
    <t>1037305EH</t>
  </si>
  <si>
    <t>1035886DP</t>
  </si>
  <si>
    <t>1022303IL</t>
  </si>
  <si>
    <t>in de Ban van Joy</t>
  </si>
  <si>
    <t>1017541MW</t>
  </si>
  <si>
    <t>Maruna</t>
  </si>
  <si>
    <t>980987MH</t>
  </si>
  <si>
    <t>1029440NS</t>
  </si>
  <si>
    <t>1043390MW</t>
  </si>
  <si>
    <t>Mirko Dy</t>
  </si>
  <si>
    <t>1010079GG</t>
  </si>
  <si>
    <t>1030958RH</t>
  </si>
  <si>
    <t>1027896PV</t>
  </si>
  <si>
    <t>961617NK</t>
  </si>
  <si>
    <t>974438JJ</t>
  </si>
  <si>
    <t>1029513GE</t>
  </si>
  <si>
    <t>1036595MV</t>
  </si>
  <si>
    <t>1016935PA</t>
  </si>
  <si>
    <t>993953SG</t>
  </si>
  <si>
    <t>1033440LC</t>
  </si>
  <si>
    <t>L'Eau D'Issy B</t>
  </si>
  <si>
    <t>1045390RB</t>
  </si>
  <si>
    <t>948961PP</t>
  </si>
  <si>
    <t>1026315PD</t>
  </si>
  <si>
    <t>1037611JD</t>
  </si>
  <si>
    <t>1045428NG</t>
  </si>
  <si>
    <t>965560MK</t>
  </si>
  <si>
    <t>Mister Hector</t>
  </si>
  <si>
    <t>1015257PV</t>
  </si>
  <si>
    <t>Pia</t>
  </si>
  <si>
    <t>990762LE</t>
  </si>
  <si>
    <t>Mindy Hoekstra</t>
  </si>
  <si>
    <t>Bianca Berenpas - Smies</t>
  </si>
  <si>
    <t>Arnold Veldhoen</t>
  </si>
  <si>
    <t>Gabrielle van der Sluis - V.d. Westen</t>
  </si>
  <si>
    <t>Kiki Peters</t>
  </si>
  <si>
    <t>Sandra Lukassen - Boer</t>
  </si>
  <si>
    <t>Monique Nijenhuis</t>
  </si>
  <si>
    <t>Lonneke Borninkhof</t>
  </si>
  <si>
    <t>Floor de Leeuw</t>
  </si>
  <si>
    <t>Paulien Welling</t>
  </si>
  <si>
    <t>Imogen Wynne</t>
  </si>
  <si>
    <t>Emma Coops</t>
  </si>
  <si>
    <t>Gijs Krieger</t>
  </si>
  <si>
    <t>Iris Maalderink</t>
  </si>
  <si>
    <t>991246BM</t>
  </si>
  <si>
    <t>Bo</t>
  </si>
  <si>
    <t>1031908RW</t>
  </si>
  <si>
    <t>1010079LH</t>
  </si>
  <si>
    <t>1036464BN</t>
  </si>
  <si>
    <t>1038303PG</t>
  </si>
  <si>
    <t>1007781FF</t>
  </si>
  <si>
    <t>986288LW</t>
  </si>
  <si>
    <t>1043416OJ</t>
  </si>
  <si>
    <t>908357FD</t>
  </si>
  <si>
    <t>1023900RC</t>
  </si>
  <si>
    <t>1035850RN</t>
  </si>
  <si>
    <t>1030086RH</t>
  </si>
  <si>
    <t>910498MB</t>
  </si>
  <si>
    <t>935040CH</t>
  </si>
  <si>
    <t>1035343MH</t>
  </si>
  <si>
    <t>1003230NC</t>
  </si>
  <si>
    <t>911120HJ</t>
  </si>
  <si>
    <t>889362KB</t>
  </si>
  <si>
    <t>803447HB</t>
  </si>
  <si>
    <t>1014916ML</t>
  </si>
  <si>
    <t>806548AR</t>
  </si>
  <si>
    <t>1020956PB</t>
  </si>
  <si>
    <t>Palermo</t>
  </si>
  <si>
    <t>1023839NH</t>
  </si>
  <si>
    <t>Nice Surprise</t>
  </si>
  <si>
    <t>1047651SB</t>
  </si>
  <si>
    <t>Subliem`s Just Do It</t>
  </si>
  <si>
    <t>1047650NC</t>
  </si>
  <si>
    <t>Nesley</t>
  </si>
  <si>
    <t>1047616PB</t>
  </si>
  <si>
    <t>Phosfor Altena</t>
  </si>
  <si>
    <t>1040596DH</t>
  </si>
  <si>
    <t>Pep</t>
  </si>
  <si>
    <t>1038794ZV</t>
  </si>
  <si>
    <t>Z-Dragon</t>
  </si>
  <si>
    <t>890103JS</t>
  </si>
  <si>
    <t>Jack-S</t>
  </si>
  <si>
    <t>Esther Boddeus</t>
  </si>
  <si>
    <t>Michelle Hagemeijer</t>
  </si>
  <si>
    <t>Florance Bruinink</t>
  </si>
  <si>
    <t>Naomi de Boer</t>
  </si>
  <si>
    <t>Floor Holl</t>
  </si>
  <si>
    <t>Caitlin Vedder</t>
  </si>
  <si>
    <t>Marsha Simon</t>
  </si>
  <si>
    <t>Klasse: B</t>
  </si>
  <si>
    <t>133,33</t>
  </si>
  <si>
    <t>Klasse: L1</t>
  </si>
  <si>
    <t>134,00</t>
  </si>
  <si>
    <t>Klasse: L2</t>
  </si>
  <si>
    <t>138,00</t>
  </si>
  <si>
    <t>Klasse: M1</t>
  </si>
  <si>
    <t>136,00</t>
  </si>
  <si>
    <t>127,67</t>
  </si>
  <si>
    <t>Klasse: M2</t>
  </si>
  <si>
    <t>Klasse: Z1</t>
  </si>
  <si>
    <t>125,14</t>
  </si>
  <si>
    <t>Klasse: Z2</t>
  </si>
  <si>
    <t>130,86</t>
  </si>
  <si>
    <t>Klasse: ZZL</t>
  </si>
  <si>
    <t>123,43</t>
  </si>
  <si>
    <t>118,29</t>
  </si>
  <si>
    <t>Kring Kampioenen</t>
  </si>
  <si>
    <t>Afvaardiging: 3</t>
  </si>
  <si>
    <t>1e Res.</t>
  </si>
  <si>
    <t>2e Res.</t>
  </si>
  <si>
    <t>Afvaardiging: 4</t>
  </si>
  <si>
    <t>Afvaardiging: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</si>
</sst>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0"/>
      <name val="Arial"/>
      <family val="2"/>
    </font>
    <font>
      <sz val="18"/>
      <name val="Arial"/>
      <family val="2"/>
    </font>
    <font>
      <b/>
      <sz val="22"/>
      <color indexed="57"/>
      <name val="Arial"/>
      <family val="2"/>
    </font>
    <font>
      <b/>
      <sz val="22"/>
      <color indexed="10"/>
      <name val="Arial"/>
      <family val="2"/>
    </font>
    <font>
      <sz val="10"/>
      <color rgb="FF000000"/>
      <name val="Arial"/>
      <family val="2"/>
    </font>
    <font>
      <sz val="8"/>
      <color rgb="FF000000"/>
      <name val="Arial"/>
      <family val="2"/>
    </font>
    <font>
      <sz val="8"/>
      <color rgb="FF000000"/>
      <name val="Tahoma"/>
      <family val="2"/>
    </font>
    <font>
      <sz val="10"/>
      <color rgb="FF363636"/>
      <name val="Arial"/>
      <family val="2"/>
    </font>
    <font>
      <b/>
      <sz val="22"/>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89">
    <xf numFmtId="0" fontId="0" fillId="0" borderId="0" xfId="0"/>
    <xf numFmtId="0" fontId="0" fillId="0" borderId="0" xfId="0" applyProtection="1">
      <protection locked="0"/>
    </xf>
    <xf numFmtId="0" fontId="0" fillId="2" borderId="1" xfId="0" applyFill="1" applyBorder="1" applyAlignment="1" applyProtection="1"/>
    <xf numFmtId="0" fontId="0" fillId="2" borderId="1" xfId="0" applyFill="1" applyBorder="1" applyProtection="1"/>
    <xf numFmtId="0" fontId="0" fillId="0" borderId="0" xfId="0" applyProtection="1"/>
    <xf numFmtId="0" fontId="0" fillId="2" borderId="2" xfId="0" applyFill="1" applyBorder="1" applyAlignment="1" applyProtection="1"/>
    <xf numFmtId="0" fontId="0" fillId="0" borderId="0" xfId="0" applyAlignment="1" applyProtection="1">
      <protection locked="0"/>
    </xf>
    <xf numFmtId="0" fontId="0" fillId="2" borderId="1" xfId="0" applyFill="1" applyBorder="1" applyAlignment="1" applyProtection="1">
      <alignment vertical="center"/>
    </xf>
    <xf numFmtId="0" fontId="0" fillId="2" borderId="1" xfId="0" applyFill="1" applyBorder="1" applyAlignment="1" applyProtection="1">
      <alignment wrapText="1"/>
    </xf>
    <xf numFmtId="0" fontId="0" fillId="0" borderId="1" xfId="0" applyFill="1" applyBorder="1" applyAlignment="1" applyProtection="1">
      <alignment horizontal="left"/>
      <protection locked="0"/>
    </xf>
    <xf numFmtId="0" fontId="0" fillId="0" borderId="0" xfId="0" applyFill="1" applyBorder="1" applyAlignment="1" applyProtection="1">
      <alignment horizontal="center"/>
    </xf>
    <xf numFmtId="0" fontId="0" fillId="2" borderId="2" xfId="0" applyFill="1" applyBorder="1" applyAlignment="1" applyProtection="1">
      <alignment horizontal="center"/>
    </xf>
    <xf numFmtId="0" fontId="0" fillId="0" borderId="0" xfId="0" applyAlignment="1" applyProtection="1"/>
    <xf numFmtId="0" fontId="0" fillId="2" borderId="3" xfId="0" applyFill="1" applyBorder="1" applyAlignment="1" applyProtection="1"/>
    <xf numFmtId="0" fontId="0" fillId="0" borderId="4" xfId="0" applyBorder="1" applyAlignment="1" applyProtection="1">
      <alignment horizontal="center"/>
    </xf>
    <xf numFmtId="0" fontId="0" fillId="2" borderId="1" xfId="0" applyFill="1" applyBorder="1" applyAlignment="1" applyProtection="1">
      <alignment horizontal="center" wrapText="1"/>
    </xf>
    <xf numFmtId="0" fontId="0" fillId="0" borderId="1" xfId="0" applyBorder="1" applyAlignment="1" applyProtection="1">
      <alignment horizontal="center"/>
    </xf>
    <xf numFmtId="0" fontId="0" fillId="0" borderId="0" xfId="0" applyNumberFormat="1" applyAlignment="1" applyProtection="1">
      <alignment horizontal="right" vertical="top"/>
    </xf>
    <xf numFmtId="0" fontId="0" fillId="2" borderId="1" xfId="0" applyNumberFormat="1" applyFill="1" applyBorder="1" applyAlignment="1" applyProtection="1">
      <alignment horizontal="right" vertical="top" wrapText="1"/>
    </xf>
    <xf numFmtId="0" fontId="0" fillId="0" borderId="0" xfId="0" applyNumberFormat="1" applyAlignment="1" applyProtection="1">
      <alignment horizontal="right" vertical="top"/>
      <protection locked="0"/>
    </xf>
    <xf numFmtId="0" fontId="0" fillId="2" borderId="1" xfId="0" applyFill="1" applyBorder="1" applyAlignment="1" applyProtection="1">
      <alignment horizontal="center"/>
    </xf>
    <xf numFmtId="0" fontId="0" fillId="0" borderId="4" xfId="0" applyBorder="1" applyAlignment="1" applyProtection="1">
      <alignment horizontal="left" vertical="center"/>
    </xf>
    <xf numFmtId="0" fontId="0" fillId="0" borderId="1" xfId="0" applyBorder="1" applyAlignment="1" applyProtection="1">
      <alignment horizontal="left" vertical="center" wrapText="1"/>
      <protection locked="0"/>
    </xf>
    <xf numFmtId="0" fontId="0" fillId="0" borderId="1" xfId="0" applyFill="1" applyBorder="1" applyAlignment="1" applyProtection="1">
      <alignment horizontal="left"/>
    </xf>
    <xf numFmtId="0" fontId="2" fillId="2" borderId="1" xfId="0" applyFont="1" applyFill="1" applyBorder="1" applyProtection="1"/>
    <xf numFmtId="0" fontId="2" fillId="2" borderId="2" xfId="0" applyFont="1" applyFill="1" applyBorder="1" applyProtection="1"/>
    <xf numFmtId="0" fontId="0" fillId="0" borderId="1" xfId="0" applyBorder="1" applyProtection="1"/>
    <xf numFmtId="0" fontId="0" fillId="0" borderId="1" xfId="0" applyBorder="1" applyProtection="1">
      <protection locked="0"/>
    </xf>
    <xf numFmtId="0" fontId="0" fillId="0" borderId="1" xfId="0" applyBorder="1"/>
    <xf numFmtId="0" fontId="0" fillId="2" borderId="0" xfId="0" applyFill="1" applyProtection="1"/>
    <xf numFmtId="0" fontId="0" fillId="0" borderId="1" xfId="0" applyFill="1" applyBorder="1" applyProtection="1"/>
    <xf numFmtId="0" fontId="0" fillId="0" borderId="0" xfId="0" applyFill="1"/>
    <xf numFmtId="0" fontId="1" fillId="0" borderId="2" xfId="0" applyFont="1" applyFill="1" applyBorder="1" applyProtection="1"/>
    <xf numFmtId="0" fontId="0" fillId="0" borderId="2" xfId="0" applyFill="1" applyBorder="1" applyAlignment="1" applyProtection="1">
      <alignment horizontal="left"/>
      <protection locked="0"/>
    </xf>
    <xf numFmtId="0" fontId="0" fillId="2" borderId="5" xfId="0" applyFill="1" applyBorder="1" applyAlignment="1" applyProtection="1"/>
    <xf numFmtId="0" fontId="0" fillId="2" borderId="3" xfId="0" applyFill="1" applyBorder="1" applyAlignment="1" applyProtection="1">
      <alignment horizontal="center"/>
    </xf>
    <xf numFmtId="0" fontId="0" fillId="2" borderId="5" xfId="0" applyFill="1" applyBorder="1" applyAlignment="1" applyProtection="1">
      <alignment horizontal="center"/>
    </xf>
    <xf numFmtId="0" fontId="0" fillId="2" borderId="6" xfId="0" applyFill="1" applyBorder="1" applyAlignment="1" applyProtection="1">
      <alignment horizontal="center"/>
    </xf>
    <xf numFmtId="1" fontId="0" fillId="0" borderId="0" xfId="0" applyNumberFormat="1" applyAlignment="1" applyProtection="1"/>
    <xf numFmtId="0" fontId="0" fillId="0" borderId="0" xfId="0" applyAlignment="1"/>
    <xf numFmtId="49" fontId="0" fillId="0" borderId="1" xfId="0" applyNumberFormat="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center"/>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0" fontId="0" fillId="0" borderId="8" xfId="0" applyBorder="1" applyAlignment="1" applyProtection="1">
      <alignment horizontal="left"/>
      <protection locked="0"/>
    </xf>
    <xf numFmtId="0" fontId="0" fillId="2" borderId="8" xfId="0" applyFill="1" applyBorder="1" applyAlignment="1" applyProtection="1">
      <alignment horizontal="center"/>
      <protection locked="0"/>
    </xf>
    <xf numFmtId="0" fontId="0" fillId="0" borderId="0" xfId="0" applyBorder="1" applyAlignment="1" applyProtection="1">
      <protection locked="0"/>
    </xf>
    <xf numFmtId="0" fontId="0" fillId="0" borderId="6" xfId="0" applyBorder="1" applyAlignment="1" applyProtection="1">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Border="1" applyAlignment="1" applyProtection="1">
      <alignment horizontal="center"/>
      <protection locked="0"/>
    </xf>
    <xf numFmtId="0" fontId="0" fillId="2" borderId="14"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 xfId="0" applyFill="1" applyBorder="1" applyAlignment="1" applyProtection="1">
      <protection locked="0"/>
    </xf>
    <xf numFmtId="0" fontId="0" fillId="2" borderId="0" xfId="0" applyFill="1" applyBorder="1" applyAlignment="1" applyProtection="1">
      <alignment horizontal="left"/>
      <protection locked="0"/>
    </xf>
    <xf numFmtId="0" fontId="0" fillId="2" borderId="9" xfId="0" applyFill="1" applyBorder="1" applyAlignment="1" applyProtection="1">
      <alignment horizontal="left"/>
    </xf>
    <xf numFmtId="0" fontId="0" fillId="2" borderId="7" xfId="0" applyFill="1" applyBorder="1" applyAlignment="1" applyProtection="1"/>
    <xf numFmtId="0" fontId="0" fillId="3" borderId="1" xfId="0" applyFill="1" applyBorder="1" applyAlignment="1" applyProtection="1">
      <alignment horizontal="center"/>
    </xf>
    <xf numFmtId="0" fontId="0" fillId="3" borderId="1" xfId="0" applyFill="1" applyBorder="1" applyAlignment="1" applyProtection="1">
      <protection locked="0"/>
    </xf>
    <xf numFmtId="0" fontId="0" fillId="3" borderId="1" xfId="0" applyFill="1" applyBorder="1" applyAlignment="1" applyProtection="1"/>
    <xf numFmtId="0" fontId="0" fillId="3" borderId="7" xfId="0" applyFill="1" applyBorder="1" applyAlignment="1" applyProtection="1">
      <protection locked="0"/>
    </xf>
    <xf numFmtId="0" fontId="0" fillId="4" borderId="1" xfId="0" applyFill="1" applyBorder="1" applyAlignment="1" applyProtection="1">
      <protection locked="0"/>
    </xf>
    <xf numFmtId="0" fontId="0" fillId="4" borderId="1" xfId="0" applyFill="1" applyBorder="1" applyAlignment="1" applyProtection="1"/>
    <xf numFmtId="0" fontId="0" fillId="4" borderId="7" xfId="0" applyFill="1" applyBorder="1" applyAlignment="1" applyProtection="1">
      <protection locked="0"/>
    </xf>
    <xf numFmtId="0" fontId="0" fillId="5" borderId="1" xfId="0" applyFill="1" applyBorder="1" applyAlignment="1" applyProtection="1">
      <protection locked="0"/>
    </xf>
    <xf numFmtId="0" fontId="0" fillId="5" borderId="1" xfId="0" applyFill="1" applyBorder="1" applyAlignment="1" applyProtection="1"/>
    <xf numFmtId="0" fontId="0" fillId="5" borderId="7" xfId="0" applyFill="1" applyBorder="1" applyAlignment="1" applyProtection="1">
      <protection locked="0"/>
    </xf>
    <xf numFmtId="0" fontId="0" fillId="2" borderId="12" xfId="0" applyFill="1" applyBorder="1" applyAlignment="1" applyProtection="1"/>
    <xf numFmtId="0" fontId="0" fillId="2" borderId="15" xfId="0" applyFill="1" applyBorder="1" applyAlignment="1" applyProtection="1"/>
    <xf numFmtId="0" fontId="0" fillId="3" borderId="7" xfId="0" applyFill="1" applyBorder="1" applyAlignment="1" applyProtection="1"/>
    <xf numFmtId="0" fontId="0" fillId="4" borderId="7" xfId="0" applyFill="1" applyBorder="1" applyAlignment="1" applyProtection="1"/>
    <xf numFmtId="0" fontId="0" fillId="5" borderId="7" xfId="0" applyFill="1" applyBorder="1" applyAlignment="1" applyProtection="1"/>
    <xf numFmtId="0" fontId="0" fillId="0" borderId="2" xfId="0" applyFill="1" applyBorder="1" applyAlignment="1" applyProtection="1">
      <alignment horizontal="left"/>
    </xf>
    <xf numFmtId="0" fontId="0" fillId="0" borderId="10" xfId="0" applyFill="1" applyBorder="1" applyAlignment="1" applyProtection="1">
      <alignment horizontal="left"/>
    </xf>
    <xf numFmtId="0" fontId="0" fillId="0" borderId="13" xfId="0" applyFill="1" applyBorder="1" applyAlignment="1" applyProtection="1">
      <alignment horizontal="left"/>
    </xf>
    <xf numFmtId="0" fontId="0" fillId="2" borderId="13" xfId="0" applyFill="1" applyBorder="1" applyAlignment="1" applyProtection="1"/>
    <xf numFmtId="0" fontId="0" fillId="0" borderId="1" xfId="0" applyFill="1" applyBorder="1" applyAlignment="1">
      <alignment horizontal="left"/>
    </xf>
    <xf numFmtId="0" fontId="1" fillId="0" borderId="1" xfId="0" applyFont="1" applyBorder="1"/>
    <xf numFmtId="0" fontId="1" fillId="0" borderId="1" xfId="0" applyFont="1" applyFill="1" applyBorder="1"/>
    <xf numFmtId="0" fontId="4" fillId="0" borderId="0" xfId="1" applyFont="1" applyAlignment="1">
      <alignment horizontal="center" vertical="top" wrapText="1"/>
    </xf>
    <xf numFmtId="0" fontId="5" fillId="0" borderId="0" xfId="1" applyFont="1" applyAlignment="1">
      <alignment vertical="top" wrapText="1"/>
    </xf>
    <xf numFmtId="0" fontId="1" fillId="0" borderId="1" xfId="0" applyFont="1" applyBorder="1" applyAlignment="1" applyProtection="1">
      <alignment horizontal="left"/>
      <protection locked="0"/>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0" borderId="4" xfId="0" applyBorder="1" applyAlignment="1" applyProtection="1"/>
    <xf numFmtId="0" fontId="2" fillId="0" borderId="4" xfId="0" applyFont="1" applyBorder="1" applyAlignment="1" applyProtection="1">
      <alignment vertical="center"/>
    </xf>
    <xf numFmtId="0" fontId="1" fillId="0" borderId="0" xfId="0" applyFont="1"/>
    <xf numFmtId="0" fontId="9" fillId="0" borderId="0" xfId="0" applyFont="1"/>
    <xf numFmtId="0" fontId="1" fillId="2" borderId="1" xfId="0" applyFont="1" applyFill="1" applyBorder="1" applyProtection="1"/>
    <xf numFmtId="0" fontId="10" fillId="0" borderId="0" xfId="0" applyFont="1"/>
    <xf numFmtId="49" fontId="1" fillId="0" borderId="1" xfId="0" applyNumberFormat="1" applyFont="1" applyBorder="1" applyAlignment="1" applyProtection="1">
      <alignment horizontal="left"/>
      <protection locked="0"/>
    </xf>
    <xf numFmtId="0" fontId="1" fillId="0" borderId="1" xfId="0" applyFont="1" applyFill="1" applyBorder="1" applyProtection="1">
      <protection locked="0"/>
    </xf>
    <xf numFmtId="0" fontId="1" fillId="0" borderId="0" xfId="0" applyFont="1" applyAlignment="1" applyProtection="1">
      <protection locked="0"/>
    </xf>
    <xf numFmtId="0" fontId="0" fillId="2" borderId="7" xfId="0" applyFill="1" applyBorder="1" applyAlignment="1" applyProtection="1">
      <alignment horizontal="center"/>
    </xf>
    <xf numFmtId="0" fontId="0" fillId="2" borderId="9" xfId="0" applyFill="1" applyBorder="1" applyAlignment="1" applyProtection="1">
      <alignment horizontal="center"/>
    </xf>
    <xf numFmtId="0" fontId="0" fillId="2" borderId="8" xfId="0" applyFill="1" applyBorder="1" applyAlignment="1" applyProtection="1">
      <alignment horizontal="center"/>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0" borderId="7" xfId="0" applyBorder="1" applyAlignment="1" applyProtection="1">
      <alignment horizontal="left"/>
    </xf>
    <xf numFmtId="0" fontId="0" fillId="0" borderId="9" xfId="0" applyBorder="1" applyAlignment="1" applyProtection="1">
      <alignment horizontal="left"/>
    </xf>
    <xf numFmtId="0" fontId="0" fillId="0" borderId="8" xfId="0" applyBorder="1" applyAlignment="1" applyProtection="1">
      <alignment horizontal="left"/>
    </xf>
    <xf numFmtId="0" fontId="0" fillId="2" borderId="9" xfId="0" applyFill="1" applyBorder="1" applyAlignment="1" applyProtection="1">
      <alignment horizontal="left"/>
    </xf>
    <xf numFmtId="0" fontId="0" fillId="0" borderId="7" xfId="0" applyFill="1" applyBorder="1" applyAlignment="1" applyProtection="1">
      <alignment horizontal="left"/>
      <protection locked="0"/>
    </xf>
    <xf numFmtId="0" fontId="0" fillId="0" borderId="9" xfId="0" applyFill="1" applyBorder="1" applyAlignment="1" applyProtection="1">
      <alignment horizontal="left"/>
      <protection locked="0"/>
    </xf>
    <xf numFmtId="0" fontId="0" fillId="0" borderId="8" xfId="0" applyFill="1" applyBorder="1" applyAlignment="1" applyProtection="1">
      <alignment horizontal="left"/>
      <protection locked="0"/>
    </xf>
    <xf numFmtId="0" fontId="0" fillId="0" borderId="10" xfId="0" applyFill="1" applyBorder="1" applyAlignment="1" applyProtection="1">
      <alignment horizontal="center"/>
    </xf>
    <xf numFmtId="0" fontId="0" fillId="0" borderId="11" xfId="0" applyFill="1" applyBorder="1" applyAlignment="1" applyProtection="1">
      <alignment horizontal="center"/>
    </xf>
    <xf numFmtId="0" fontId="0" fillId="0" borderId="12" xfId="0" applyFill="1" applyBorder="1" applyAlignment="1" applyProtection="1">
      <alignment horizontal="center"/>
    </xf>
    <xf numFmtId="0" fontId="0" fillId="0" borderId="13" xfId="0" applyFill="1" applyBorder="1" applyAlignment="1" applyProtection="1">
      <alignment horizontal="center"/>
    </xf>
    <xf numFmtId="0" fontId="0" fillId="0" borderId="0" xfId="0" applyFill="1" applyBorder="1" applyAlignment="1" applyProtection="1">
      <alignment horizontal="center"/>
    </xf>
    <xf numFmtId="0" fontId="0" fillId="0" borderId="6" xfId="0" applyFill="1" applyBorder="1" applyAlignment="1" applyProtection="1">
      <alignment horizontal="center"/>
    </xf>
    <xf numFmtId="0" fontId="0" fillId="0" borderId="14" xfId="0" applyFill="1" applyBorder="1" applyAlignment="1" applyProtection="1">
      <alignment horizontal="center"/>
    </xf>
    <xf numFmtId="0" fontId="0" fillId="0" borderId="4" xfId="0" applyFill="1" applyBorder="1" applyAlignment="1" applyProtection="1">
      <alignment horizontal="center"/>
    </xf>
    <xf numFmtId="0" fontId="0" fillId="0" borderId="15" xfId="0" applyFill="1" applyBorder="1" applyAlignment="1" applyProtection="1">
      <alignment horizontal="center"/>
    </xf>
    <xf numFmtId="0" fontId="1" fillId="0" borderId="7" xfId="0" applyFont="1" applyBorder="1" applyAlignment="1" applyProtection="1">
      <alignment horizontal="left"/>
    </xf>
    <xf numFmtId="0" fontId="0" fillId="0" borderId="7" xfId="0" applyFill="1" applyBorder="1" applyAlignment="1" applyProtection="1">
      <alignment horizontal="left"/>
    </xf>
    <xf numFmtId="0" fontId="0" fillId="0" borderId="9" xfId="0" applyFill="1" applyBorder="1" applyAlignment="1" applyProtection="1">
      <alignment horizontal="left"/>
    </xf>
    <xf numFmtId="0" fontId="0" fillId="0" borderId="8" xfId="0" applyFill="1" applyBorder="1" applyAlignment="1" applyProtection="1">
      <alignment horizontal="left"/>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3" borderId="7" xfId="0" applyFill="1" applyBorder="1" applyAlignment="1" applyProtection="1">
      <alignment horizontal="center"/>
    </xf>
    <xf numFmtId="0" fontId="0" fillId="3" borderId="9" xfId="0" applyFill="1" applyBorder="1" applyAlignment="1" applyProtection="1">
      <alignment horizontal="center"/>
    </xf>
    <xf numFmtId="0" fontId="0" fillId="3" borderId="8" xfId="0" applyFill="1" applyBorder="1" applyAlignment="1" applyProtection="1">
      <alignment horizontal="center"/>
    </xf>
    <xf numFmtId="0" fontId="0" fillId="4" borderId="7"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8" xfId="0" applyFill="1" applyBorder="1" applyAlignment="1" applyProtection="1">
      <alignment horizontal="center"/>
      <protection locked="0"/>
    </xf>
    <xf numFmtId="49" fontId="0" fillId="3" borderId="7" xfId="0" applyNumberFormat="1" applyFill="1" applyBorder="1" applyAlignment="1" applyProtection="1">
      <alignment horizontal="center"/>
    </xf>
    <xf numFmtId="49" fontId="0" fillId="3" borderId="9" xfId="0" applyNumberFormat="1" applyFill="1" applyBorder="1" applyAlignment="1" applyProtection="1">
      <alignment horizontal="center"/>
    </xf>
    <xf numFmtId="49" fontId="0" fillId="3" borderId="8" xfId="0" applyNumberFormat="1" applyFill="1" applyBorder="1" applyAlignment="1" applyProtection="1">
      <alignment horizontal="center"/>
    </xf>
    <xf numFmtId="0" fontId="0" fillId="0" borderId="10" xfId="0"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center"/>
    </xf>
    <xf numFmtId="0" fontId="3" fillId="0" borderId="11" xfId="0" applyFont="1" applyBorder="1" applyAlignment="1" applyProtection="1">
      <alignment horizontal="right" vertical="center"/>
    </xf>
    <xf numFmtId="0" fontId="0" fillId="0" borderId="11" xfId="0" applyBorder="1"/>
    <xf numFmtId="0" fontId="0" fillId="0" borderId="12" xfId="0" applyBorder="1"/>
    <xf numFmtId="0" fontId="0" fillId="0" borderId="4" xfId="0" applyBorder="1"/>
    <xf numFmtId="0" fontId="0" fillId="0" borderId="15" xfId="0" applyBorder="1"/>
    <xf numFmtId="0" fontId="0" fillId="0" borderId="10"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0" fillId="0" borderId="12"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14" xfId="0" applyBorder="1" applyAlignment="1" applyProtection="1">
      <alignment horizontal="center" vertical="center"/>
    </xf>
    <xf numFmtId="0" fontId="0" fillId="0" borderId="4" xfId="0" applyBorder="1" applyAlignment="1" applyProtection="1">
      <alignment horizontal="center" vertical="center"/>
    </xf>
    <xf numFmtId="0" fontId="0" fillId="2" borderId="4" xfId="0" applyFill="1" applyBorder="1" applyAlignment="1" applyProtection="1">
      <alignment horizontal="center" vertical="center"/>
    </xf>
    <xf numFmtId="0" fontId="0" fillId="2" borderId="7"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1" fillId="2" borderId="7" xfId="0" applyFont="1" applyFill="1" applyBorder="1" applyAlignment="1" applyProtection="1">
      <alignment horizont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4" xfId="0" applyBorder="1" applyAlignment="1" applyProtection="1">
      <alignment horizontal="left" vertical="center"/>
    </xf>
    <xf numFmtId="0" fontId="0" fillId="0" borderId="4" xfId="0" applyBorder="1" applyAlignment="1" applyProtection="1">
      <alignment horizontal="left" vertical="center"/>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1" fillId="0" borderId="4" xfId="0" applyFont="1" applyBorder="1" applyAlignment="1" applyProtection="1">
      <alignment horizontal="left" vertical="center"/>
    </xf>
  </cellXfs>
  <cellStyles count="2">
    <cellStyle name="Standaard" xfId="0" builtinId="0"/>
    <cellStyle name="Standaard 2" xfId="1" xr:uid="{00000000-0005-0000-0000-000001000000}"/>
  </cellStyles>
  <dxfs count="9">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CheckBox" fmlaLink="$G$2" lockText="1"/>
</file>

<file path=xl/ctrlProps/ctrlProp312.xml><?xml version="1.0" encoding="utf-8"?>
<formControlPr xmlns="http://schemas.microsoft.com/office/spreadsheetml/2009/9/main" objectType="CheckBox" fmlaLink="$H$2"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4193" name="Button 1" hidden="1">
              <a:extLst>
                <a:ext uri="{63B3BB69-23CF-44E3-9099-C40C66FF867C}">
                  <a14:compatExt spid="_x0000_s264193"/>
                </a:ext>
                <a:ext uri="{FF2B5EF4-FFF2-40B4-BE49-F238E27FC236}">
                  <a16:creationId xmlns:a16="http://schemas.microsoft.com/office/drawing/2014/main" id="{00000000-0008-0000-0100-000001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4194" name="Button 2" hidden="1">
              <a:extLst>
                <a:ext uri="{63B3BB69-23CF-44E3-9099-C40C66FF867C}">
                  <a14:compatExt spid="_x0000_s264194"/>
                </a:ext>
                <a:ext uri="{FF2B5EF4-FFF2-40B4-BE49-F238E27FC236}">
                  <a16:creationId xmlns:a16="http://schemas.microsoft.com/office/drawing/2014/main" id="{00000000-0008-0000-0100-000002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4195" name="Button 3" hidden="1">
              <a:extLst>
                <a:ext uri="{63B3BB69-23CF-44E3-9099-C40C66FF867C}">
                  <a14:compatExt spid="_x0000_s264195"/>
                </a:ext>
                <a:ext uri="{FF2B5EF4-FFF2-40B4-BE49-F238E27FC236}">
                  <a16:creationId xmlns:a16="http://schemas.microsoft.com/office/drawing/2014/main" id="{00000000-0008-0000-0100-000003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4196" name="Button 4" hidden="1">
              <a:extLst>
                <a:ext uri="{63B3BB69-23CF-44E3-9099-C40C66FF867C}">
                  <a14:compatExt spid="_x0000_s264196"/>
                </a:ext>
                <a:ext uri="{FF2B5EF4-FFF2-40B4-BE49-F238E27FC236}">
                  <a16:creationId xmlns:a16="http://schemas.microsoft.com/office/drawing/2014/main" id="{00000000-0008-0000-0100-000004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4197" name="Button 5" hidden="1">
              <a:extLst>
                <a:ext uri="{63B3BB69-23CF-44E3-9099-C40C66FF867C}">
                  <a14:compatExt spid="_x0000_s264197"/>
                </a:ext>
                <a:ext uri="{FF2B5EF4-FFF2-40B4-BE49-F238E27FC236}">
                  <a16:creationId xmlns:a16="http://schemas.microsoft.com/office/drawing/2014/main" id="{00000000-0008-0000-0100-000005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4198" name="Button 6" hidden="1">
              <a:extLst>
                <a:ext uri="{63B3BB69-23CF-44E3-9099-C40C66FF867C}">
                  <a14:compatExt spid="_x0000_s264198"/>
                </a:ext>
                <a:ext uri="{FF2B5EF4-FFF2-40B4-BE49-F238E27FC236}">
                  <a16:creationId xmlns:a16="http://schemas.microsoft.com/office/drawing/2014/main" id="{00000000-0008-0000-0100-000006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4199" name="Button 7" hidden="1">
              <a:extLst>
                <a:ext uri="{63B3BB69-23CF-44E3-9099-C40C66FF867C}">
                  <a14:compatExt spid="_x0000_s264199"/>
                </a:ext>
                <a:ext uri="{FF2B5EF4-FFF2-40B4-BE49-F238E27FC236}">
                  <a16:creationId xmlns:a16="http://schemas.microsoft.com/office/drawing/2014/main" id="{00000000-0008-0000-0100-000007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4200" name="Button 8" hidden="1">
              <a:extLst>
                <a:ext uri="{63B3BB69-23CF-44E3-9099-C40C66FF867C}">
                  <a14:compatExt spid="_x0000_s264200"/>
                </a:ext>
                <a:ext uri="{FF2B5EF4-FFF2-40B4-BE49-F238E27FC236}">
                  <a16:creationId xmlns:a16="http://schemas.microsoft.com/office/drawing/2014/main" id="{00000000-0008-0000-0100-000008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4201" name="Button 9" hidden="1">
              <a:extLst>
                <a:ext uri="{63B3BB69-23CF-44E3-9099-C40C66FF867C}">
                  <a14:compatExt spid="_x0000_s264201"/>
                </a:ext>
                <a:ext uri="{FF2B5EF4-FFF2-40B4-BE49-F238E27FC236}">
                  <a16:creationId xmlns:a16="http://schemas.microsoft.com/office/drawing/2014/main" id="{00000000-0008-0000-0100-000009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4202" name="Button 10" hidden="1">
              <a:extLst>
                <a:ext uri="{63B3BB69-23CF-44E3-9099-C40C66FF867C}">
                  <a14:compatExt spid="_x0000_s264202"/>
                </a:ext>
                <a:ext uri="{FF2B5EF4-FFF2-40B4-BE49-F238E27FC236}">
                  <a16:creationId xmlns:a16="http://schemas.microsoft.com/office/drawing/2014/main" id="{00000000-0008-0000-0100-00000A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4203" name="Button 11" hidden="1">
              <a:extLst>
                <a:ext uri="{63B3BB69-23CF-44E3-9099-C40C66FF867C}">
                  <a14:compatExt spid="_x0000_s264203"/>
                </a:ext>
                <a:ext uri="{FF2B5EF4-FFF2-40B4-BE49-F238E27FC236}">
                  <a16:creationId xmlns:a16="http://schemas.microsoft.com/office/drawing/2014/main" id="{00000000-0008-0000-0100-00000B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4204" name="Button 12" hidden="1">
              <a:extLst>
                <a:ext uri="{63B3BB69-23CF-44E3-9099-C40C66FF867C}">
                  <a14:compatExt spid="_x0000_s264204"/>
                </a:ext>
                <a:ext uri="{FF2B5EF4-FFF2-40B4-BE49-F238E27FC236}">
                  <a16:creationId xmlns:a16="http://schemas.microsoft.com/office/drawing/2014/main" id="{00000000-0008-0000-0100-00000C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4205" name="Button 13" hidden="1">
              <a:extLst>
                <a:ext uri="{63B3BB69-23CF-44E3-9099-C40C66FF867C}">
                  <a14:compatExt spid="_x0000_s264205"/>
                </a:ext>
                <a:ext uri="{FF2B5EF4-FFF2-40B4-BE49-F238E27FC236}">
                  <a16:creationId xmlns:a16="http://schemas.microsoft.com/office/drawing/2014/main" id="{00000000-0008-0000-0100-00000D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4206" name="Button 14" hidden="1">
              <a:extLst>
                <a:ext uri="{63B3BB69-23CF-44E3-9099-C40C66FF867C}">
                  <a14:compatExt spid="_x0000_s264206"/>
                </a:ext>
                <a:ext uri="{FF2B5EF4-FFF2-40B4-BE49-F238E27FC236}">
                  <a16:creationId xmlns:a16="http://schemas.microsoft.com/office/drawing/2014/main" id="{00000000-0008-0000-0100-00000E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4207" name="Button 15" hidden="1">
              <a:extLst>
                <a:ext uri="{63B3BB69-23CF-44E3-9099-C40C66FF867C}">
                  <a14:compatExt spid="_x0000_s264207"/>
                </a:ext>
                <a:ext uri="{FF2B5EF4-FFF2-40B4-BE49-F238E27FC236}">
                  <a16:creationId xmlns:a16="http://schemas.microsoft.com/office/drawing/2014/main" id="{00000000-0008-0000-0100-00000F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4208" name="Button 16" hidden="1">
              <a:extLst>
                <a:ext uri="{63B3BB69-23CF-44E3-9099-C40C66FF867C}">
                  <a14:compatExt spid="_x0000_s264208"/>
                </a:ext>
                <a:ext uri="{FF2B5EF4-FFF2-40B4-BE49-F238E27FC236}">
                  <a16:creationId xmlns:a16="http://schemas.microsoft.com/office/drawing/2014/main" id="{00000000-0008-0000-0100-000010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4209" name="Button 17" hidden="1">
              <a:extLst>
                <a:ext uri="{63B3BB69-23CF-44E3-9099-C40C66FF867C}">
                  <a14:compatExt spid="_x0000_s264209"/>
                </a:ext>
                <a:ext uri="{FF2B5EF4-FFF2-40B4-BE49-F238E27FC236}">
                  <a16:creationId xmlns:a16="http://schemas.microsoft.com/office/drawing/2014/main" id="{00000000-0008-0000-0100-000011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4210" name="Button 18" hidden="1">
              <a:extLst>
                <a:ext uri="{63B3BB69-23CF-44E3-9099-C40C66FF867C}">
                  <a14:compatExt spid="_x0000_s264210"/>
                </a:ext>
                <a:ext uri="{FF2B5EF4-FFF2-40B4-BE49-F238E27FC236}">
                  <a16:creationId xmlns:a16="http://schemas.microsoft.com/office/drawing/2014/main" id="{00000000-0008-0000-0100-000012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4211" name="Button 19" hidden="1">
              <a:extLst>
                <a:ext uri="{63B3BB69-23CF-44E3-9099-C40C66FF867C}">
                  <a14:compatExt spid="_x0000_s264211"/>
                </a:ext>
                <a:ext uri="{FF2B5EF4-FFF2-40B4-BE49-F238E27FC236}">
                  <a16:creationId xmlns:a16="http://schemas.microsoft.com/office/drawing/2014/main" id="{00000000-0008-0000-0100-000013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4212" name="Button 20" hidden="1">
              <a:extLst>
                <a:ext uri="{63B3BB69-23CF-44E3-9099-C40C66FF867C}">
                  <a14:compatExt spid="_x0000_s264212"/>
                </a:ext>
                <a:ext uri="{FF2B5EF4-FFF2-40B4-BE49-F238E27FC236}">
                  <a16:creationId xmlns:a16="http://schemas.microsoft.com/office/drawing/2014/main" id="{00000000-0008-0000-0100-000014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4213" name="Button 21" hidden="1">
              <a:extLst>
                <a:ext uri="{63B3BB69-23CF-44E3-9099-C40C66FF867C}">
                  <a14:compatExt spid="_x0000_s264213"/>
                </a:ext>
                <a:ext uri="{FF2B5EF4-FFF2-40B4-BE49-F238E27FC236}">
                  <a16:creationId xmlns:a16="http://schemas.microsoft.com/office/drawing/2014/main" id="{00000000-0008-0000-0100-000015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4214" name="Button 22" hidden="1">
              <a:extLst>
                <a:ext uri="{63B3BB69-23CF-44E3-9099-C40C66FF867C}">
                  <a14:compatExt spid="_x0000_s264214"/>
                </a:ext>
                <a:ext uri="{FF2B5EF4-FFF2-40B4-BE49-F238E27FC236}">
                  <a16:creationId xmlns:a16="http://schemas.microsoft.com/office/drawing/2014/main" id="{00000000-0008-0000-0100-000016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4215" name="Button 23" hidden="1">
              <a:extLst>
                <a:ext uri="{63B3BB69-23CF-44E3-9099-C40C66FF867C}">
                  <a14:compatExt spid="_x0000_s264215"/>
                </a:ext>
                <a:ext uri="{FF2B5EF4-FFF2-40B4-BE49-F238E27FC236}">
                  <a16:creationId xmlns:a16="http://schemas.microsoft.com/office/drawing/2014/main" id="{00000000-0008-0000-0100-000017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4216" name="Button 24" hidden="1">
              <a:extLst>
                <a:ext uri="{63B3BB69-23CF-44E3-9099-C40C66FF867C}">
                  <a14:compatExt spid="_x0000_s264216"/>
                </a:ext>
                <a:ext uri="{FF2B5EF4-FFF2-40B4-BE49-F238E27FC236}">
                  <a16:creationId xmlns:a16="http://schemas.microsoft.com/office/drawing/2014/main" id="{00000000-0008-0000-0100-000018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4217" name="Button 25" hidden="1">
              <a:extLst>
                <a:ext uri="{63B3BB69-23CF-44E3-9099-C40C66FF867C}">
                  <a14:compatExt spid="_x0000_s264217"/>
                </a:ext>
                <a:ext uri="{FF2B5EF4-FFF2-40B4-BE49-F238E27FC236}">
                  <a16:creationId xmlns:a16="http://schemas.microsoft.com/office/drawing/2014/main" id="{00000000-0008-0000-0100-000019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4218" name="Button 26" hidden="1">
              <a:extLst>
                <a:ext uri="{63B3BB69-23CF-44E3-9099-C40C66FF867C}">
                  <a14:compatExt spid="_x0000_s264218"/>
                </a:ext>
                <a:ext uri="{FF2B5EF4-FFF2-40B4-BE49-F238E27FC236}">
                  <a16:creationId xmlns:a16="http://schemas.microsoft.com/office/drawing/2014/main" id="{00000000-0008-0000-0100-00001A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4129" name="Button 1" hidden="1">
              <a:extLst>
                <a:ext uri="{63B3BB69-23CF-44E3-9099-C40C66FF867C}">
                  <a14:compatExt spid="_x0000_s304129"/>
                </a:ext>
                <a:ext uri="{FF2B5EF4-FFF2-40B4-BE49-F238E27FC236}">
                  <a16:creationId xmlns:a16="http://schemas.microsoft.com/office/drawing/2014/main" id="{00000000-0008-0000-0A00-00000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4130" name="Button 2" hidden="1">
              <a:extLst>
                <a:ext uri="{63B3BB69-23CF-44E3-9099-C40C66FF867C}">
                  <a14:compatExt spid="_x0000_s304130"/>
                </a:ext>
                <a:ext uri="{FF2B5EF4-FFF2-40B4-BE49-F238E27FC236}">
                  <a16:creationId xmlns:a16="http://schemas.microsoft.com/office/drawing/2014/main" id="{00000000-0008-0000-0A00-000002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4131" name="Button 3" hidden="1">
              <a:extLst>
                <a:ext uri="{63B3BB69-23CF-44E3-9099-C40C66FF867C}">
                  <a14:compatExt spid="_x0000_s304131"/>
                </a:ext>
                <a:ext uri="{FF2B5EF4-FFF2-40B4-BE49-F238E27FC236}">
                  <a16:creationId xmlns:a16="http://schemas.microsoft.com/office/drawing/2014/main" id="{00000000-0008-0000-0A00-000003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4132" name="Button 4" hidden="1">
              <a:extLst>
                <a:ext uri="{63B3BB69-23CF-44E3-9099-C40C66FF867C}">
                  <a14:compatExt spid="_x0000_s304132"/>
                </a:ext>
                <a:ext uri="{FF2B5EF4-FFF2-40B4-BE49-F238E27FC236}">
                  <a16:creationId xmlns:a16="http://schemas.microsoft.com/office/drawing/2014/main" id="{00000000-0008-0000-0A00-000004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30</xdr:col>
          <xdr:colOff>0</xdr:colOff>
          <xdr:row>7</xdr:row>
          <xdr:rowOff>184150</xdr:rowOff>
        </xdr:to>
        <xdr:sp macro="" textlink="">
          <xdr:nvSpPr>
            <xdr:cNvPr id="304133" name="Button 5" hidden="1">
              <a:extLst>
                <a:ext uri="{63B3BB69-23CF-44E3-9099-C40C66FF867C}">
                  <a14:compatExt spid="_x0000_s304133"/>
                </a:ext>
                <a:ext uri="{FF2B5EF4-FFF2-40B4-BE49-F238E27FC236}">
                  <a16:creationId xmlns:a16="http://schemas.microsoft.com/office/drawing/2014/main" id="{00000000-0008-0000-0A00-000005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4134" name="Button 6" hidden="1">
              <a:extLst>
                <a:ext uri="{63B3BB69-23CF-44E3-9099-C40C66FF867C}">
                  <a14:compatExt spid="_x0000_s304134"/>
                </a:ext>
                <a:ext uri="{FF2B5EF4-FFF2-40B4-BE49-F238E27FC236}">
                  <a16:creationId xmlns:a16="http://schemas.microsoft.com/office/drawing/2014/main" id="{00000000-0008-0000-0A00-000006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4135" name="Button 7" hidden="1">
              <a:extLst>
                <a:ext uri="{63B3BB69-23CF-44E3-9099-C40C66FF867C}">
                  <a14:compatExt spid="_x0000_s304135"/>
                </a:ext>
                <a:ext uri="{FF2B5EF4-FFF2-40B4-BE49-F238E27FC236}">
                  <a16:creationId xmlns:a16="http://schemas.microsoft.com/office/drawing/2014/main" id="{00000000-0008-0000-0A00-000007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4136" name="Button 8" hidden="1">
              <a:extLst>
                <a:ext uri="{63B3BB69-23CF-44E3-9099-C40C66FF867C}">
                  <a14:compatExt spid="_x0000_s304136"/>
                </a:ext>
                <a:ext uri="{FF2B5EF4-FFF2-40B4-BE49-F238E27FC236}">
                  <a16:creationId xmlns:a16="http://schemas.microsoft.com/office/drawing/2014/main" id="{00000000-0008-0000-0A00-00000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4137" name="Button 9" hidden="1">
              <a:extLst>
                <a:ext uri="{63B3BB69-23CF-44E3-9099-C40C66FF867C}">
                  <a14:compatExt spid="_x0000_s304137"/>
                </a:ext>
                <a:ext uri="{FF2B5EF4-FFF2-40B4-BE49-F238E27FC236}">
                  <a16:creationId xmlns:a16="http://schemas.microsoft.com/office/drawing/2014/main" id="{00000000-0008-0000-0A00-000009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4138" name="Button 10" hidden="1">
              <a:extLst>
                <a:ext uri="{63B3BB69-23CF-44E3-9099-C40C66FF867C}">
                  <a14:compatExt spid="_x0000_s304138"/>
                </a:ext>
                <a:ext uri="{FF2B5EF4-FFF2-40B4-BE49-F238E27FC236}">
                  <a16:creationId xmlns:a16="http://schemas.microsoft.com/office/drawing/2014/main" id="{00000000-0008-0000-0A00-00000A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4139" name="Button 11" hidden="1">
              <a:extLst>
                <a:ext uri="{63B3BB69-23CF-44E3-9099-C40C66FF867C}">
                  <a14:compatExt spid="_x0000_s304139"/>
                </a:ext>
                <a:ext uri="{FF2B5EF4-FFF2-40B4-BE49-F238E27FC236}">
                  <a16:creationId xmlns:a16="http://schemas.microsoft.com/office/drawing/2014/main" id="{00000000-0008-0000-0A00-00000B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4140" name="Button 12" hidden="1">
              <a:extLst>
                <a:ext uri="{63B3BB69-23CF-44E3-9099-C40C66FF867C}">
                  <a14:compatExt spid="_x0000_s304140"/>
                </a:ext>
                <a:ext uri="{FF2B5EF4-FFF2-40B4-BE49-F238E27FC236}">
                  <a16:creationId xmlns:a16="http://schemas.microsoft.com/office/drawing/2014/main" id="{00000000-0008-0000-0A00-00000C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4141" name="Button 13" hidden="1">
              <a:extLst>
                <a:ext uri="{63B3BB69-23CF-44E3-9099-C40C66FF867C}">
                  <a14:compatExt spid="_x0000_s304141"/>
                </a:ext>
                <a:ext uri="{FF2B5EF4-FFF2-40B4-BE49-F238E27FC236}">
                  <a16:creationId xmlns:a16="http://schemas.microsoft.com/office/drawing/2014/main" id="{00000000-0008-0000-0A00-00000D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7</xdr:row>
          <xdr:rowOff>184150</xdr:rowOff>
        </xdr:to>
        <xdr:sp macro="" textlink="">
          <xdr:nvSpPr>
            <xdr:cNvPr id="304142" name="Button 14" hidden="1">
              <a:extLst>
                <a:ext uri="{63B3BB69-23CF-44E3-9099-C40C66FF867C}">
                  <a14:compatExt spid="_x0000_s304142"/>
                </a:ext>
                <a:ext uri="{FF2B5EF4-FFF2-40B4-BE49-F238E27FC236}">
                  <a16:creationId xmlns:a16="http://schemas.microsoft.com/office/drawing/2014/main" id="{00000000-0008-0000-0A00-00000E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4143" name="Button 15" hidden="1">
              <a:extLst>
                <a:ext uri="{63B3BB69-23CF-44E3-9099-C40C66FF867C}">
                  <a14:compatExt spid="_x0000_s304143"/>
                </a:ext>
                <a:ext uri="{FF2B5EF4-FFF2-40B4-BE49-F238E27FC236}">
                  <a16:creationId xmlns:a16="http://schemas.microsoft.com/office/drawing/2014/main" id="{00000000-0008-0000-0A00-00000F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46</xdr:col>
          <xdr:colOff>0</xdr:colOff>
          <xdr:row>7</xdr:row>
          <xdr:rowOff>184150</xdr:rowOff>
        </xdr:to>
        <xdr:sp macro="" textlink="">
          <xdr:nvSpPr>
            <xdr:cNvPr id="304144" name="Button 16" hidden="1">
              <a:extLst>
                <a:ext uri="{63B3BB69-23CF-44E3-9099-C40C66FF867C}">
                  <a14:compatExt spid="_x0000_s304144"/>
                </a:ext>
                <a:ext uri="{FF2B5EF4-FFF2-40B4-BE49-F238E27FC236}">
                  <a16:creationId xmlns:a16="http://schemas.microsoft.com/office/drawing/2014/main" id="{00000000-0008-0000-0A00-000010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4145" name="Button 17" hidden="1">
              <a:extLst>
                <a:ext uri="{63B3BB69-23CF-44E3-9099-C40C66FF867C}">
                  <a14:compatExt spid="_x0000_s304145"/>
                </a:ext>
                <a:ext uri="{FF2B5EF4-FFF2-40B4-BE49-F238E27FC236}">
                  <a16:creationId xmlns:a16="http://schemas.microsoft.com/office/drawing/2014/main" id="{00000000-0008-0000-0A00-00001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4146" name="Button 18" hidden="1">
              <a:extLst>
                <a:ext uri="{63B3BB69-23CF-44E3-9099-C40C66FF867C}">
                  <a14:compatExt spid="_x0000_s304146"/>
                </a:ext>
                <a:ext uri="{FF2B5EF4-FFF2-40B4-BE49-F238E27FC236}">
                  <a16:creationId xmlns:a16="http://schemas.microsoft.com/office/drawing/2014/main" id="{00000000-0008-0000-0A00-000012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4147" name="Button 19" hidden="1">
              <a:extLst>
                <a:ext uri="{63B3BB69-23CF-44E3-9099-C40C66FF867C}">
                  <a14:compatExt spid="_x0000_s304147"/>
                </a:ext>
                <a:ext uri="{FF2B5EF4-FFF2-40B4-BE49-F238E27FC236}">
                  <a16:creationId xmlns:a16="http://schemas.microsoft.com/office/drawing/2014/main" id="{00000000-0008-0000-0A00-000013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4148" name="Button 20" hidden="1">
              <a:extLst>
                <a:ext uri="{63B3BB69-23CF-44E3-9099-C40C66FF867C}">
                  <a14:compatExt spid="_x0000_s304148"/>
                </a:ext>
                <a:ext uri="{FF2B5EF4-FFF2-40B4-BE49-F238E27FC236}">
                  <a16:creationId xmlns:a16="http://schemas.microsoft.com/office/drawing/2014/main" id="{00000000-0008-0000-0A00-000014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4149" name="Button 21" hidden="1">
              <a:extLst>
                <a:ext uri="{63B3BB69-23CF-44E3-9099-C40C66FF867C}">
                  <a14:compatExt spid="_x0000_s304149"/>
                </a:ext>
                <a:ext uri="{FF2B5EF4-FFF2-40B4-BE49-F238E27FC236}">
                  <a16:creationId xmlns:a16="http://schemas.microsoft.com/office/drawing/2014/main" id="{00000000-0008-0000-0A00-000015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4150" name="Button 22" hidden="1">
              <a:extLst>
                <a:ext uri="{63B3BB69-23CF-44E3-9099-C40C66FF867C}">
                  <a14:compatExt spid="_x0000_s304150"/>
                </a:ext>
                <a:ext uri="{FF2B5EF4-FFF2-40B4-BE49-F238E27FC236}">
                  <a16:creationId xmlns:a16="http://schemas.microsoft.com/office/drawing/2014/main" id="{00000000-0008-0000-0A00-000016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4151" name="Button 23" hidden="1">
              <a:extLst>
                <a:ext uri="{63B3BB69-23CF-44E3-9099-C40C66FF867C}">
                  <a14:compatExt spid="_x0000_s304151"/>
                </a:ext>
                <a:ext uri="{FF2B5EF4-FFF2-40B4-BE49-F238E27FC236}">
                  <a16:creationId xmlns:a16="http://schemas.microsoft.com/office/drawing/2014/main" id="{00000000-0008-0000-0A00-000017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4152" name="Button 24" hidden="1">
              <a:extLst>
                <a:ext uri="{63B3BB69-23CF-44E3-9099-C40C66FF867C}">
                  <a14:compatExt spid="_x0000_s304152"/>
                </a:ext>
                <a:ext uri="{FF2B5EF4-FFF2-40B4-BE49-F238E27FC236}">
                  <a16:creationId xmlns:a16="http://schemas.microsoft.com/office/drawing/2014/main" id="{00000000-0008-0000-0A00-00001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4153" name="Button 25" hidden="1">
              <a:extLst>
                <a:ext uri="{63B3BB69-23CF-44E3-9099-C40C66FF867C}">
                  <a14:compatExt spid="_x0000_s304153"/>
                </a:ext>
                <a:ext uri="{FF2B5EF4-FFF2-40B4-BE49-F238E27FC236}">
                  <a16:creationId xmlns:a16="http://schemas.microsoft.com/office/drawing/2014/main" id="{00000000-0008-0000-0A00-000019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4154" name="Button 26" hidden="1">
              <a:extLst>
                <a:ext uri="{63B3BB69-23CF-44E3-9099-C40C66FF867C}">
                  <a14:compatExt spid="_x0000_s304154"/>
                </a:ext>
                <a:ext uri="{FF2B5EF4-FFF2-40B4-BE49-F238E27FC236}">
                  <a16:creationId xmlns:a16="http://schemas.microsoft.com/office/drawing/2014/main" id="{00000000-0008-0000-0A00-00001A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5153" name="Button 1" hidden="1">
              <a:extLst>
                <a:ext uri="{63B3BB69-23CF-44E3-9099-C40C66FF867C}">
                  <a14:compatExt spid="_x0000_s305153"/>
                </a:ext>
                <a:ext uri="{FF2B5EF4-FFF2-40B4-BE49-F238E27FC236}">
                  <a16:creationId xmlns:a16="http://schemas.microsoft.com/office/drawing/2014/main" id="{00000000-0008-0000-0B00-00000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5154" name="Button 2" hidden="1">
              <a:extLst>
                <a:ext uri="{63B3BB69-23CF-44E3-9099-C40C66FF867C}">
                  <a14:compatExt spid="_x0000_s305154"/>
                </a:ext>
                <a:ext uri="{FF2B5EF4-FFF2-40B4-BE49-F238E27FC236}">
                  <a16:creationId xmlns:a16="http://schemas.microsoft.com/office/drawing/2014/main" id="{00000000-0008-0000-0B00-000002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5155" name="Button 3" hidden="1">
              <a:extLst>
                <a:ext uri="{63B3BB69-23CF-44E3-9099-C40C66FF867C}">
                  <a14:compatExt spid="_x0000_s305155"/>
                </a:ext>
                <a:ext uri="{FF2B5EF4-FFF2-40B4-BE49-F238E27FC236}">
                  <a16:creationId xmlns:a16="http://schemas.microsoft.com/office/drawing/2014/main" id="{00000000-0008-0000-0B00-000003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5156" name="Button 4" hidden="1">
              <a:extLst>
                <a:ext uri="{63B3BB69-23CF-44E3-9099-C40C66FF867C}">
                  <a14:compatExt spid="_x0000_s305156"/>
                </a:ext>
                <a:ext uri="{FF2B5EF4-FFF2-40B4-BE49-F238E27FC236}">
                  <a16:creationId xmlns:a16="http://schemas.microsoft.com/office/drawing/2014/main" id="{00000000-0008-0000-0B00-000004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5157" name="Button 5" hidden="1">
              <a:extLst>
                <a:ext uri="{63B3BB69-23CF-44E3-9099-C40C66FF867C}">
                  <a14:compatExt spid="_x0000_s305157"/>
                </a:ext>
                <a:ext uri="{FF2B5EF4-FFF2-40B4-BE49-F238E27FC236}">
                  <a16:creationId xmlns:a16="http://schemas.microsoft.com/office/drawing/2014/main" id="{00000000-0008-0000-0B00-000005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5158" name="Button 6" hidden="1">
              <a:extLst>
                <a:ext uri="{63B3BB69-23CF-44E3-9099-C40C66FF867C}">
                  <a14:compatExt spid="_x0000_s305158"/>
                </a:ext>
                <a:ext uri="{FF2B5EF4-FFF2-40B4-BE49-F238E27FC236}">
                  <a16:creationId xmlns:a16="http://schemas.microsoft.com/office/drawing/2014/main" id="{00000000-0008-0000-0B00-000006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59" name="Button 7" hidden="1">
              <a:extLst>
                <a:ext uri="{63B3BB69-23CF-44E3-9099-C40C66FF867C}">
                  <a14:compatExt spid="_x0000_s305159"/>
                </a:ext>
                <a:ext uri="{FF2B5EF4-FFF2-40B4-BE49-F238E27FC236}">
                  <a16:creationId xmlns:a16="http://schemas.microsoft.com/office/drawing/2014/main" id="{00000000-0008-0000-0B00-000007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5160" name="Button 8" hidden="1">
              <a:extLst>
                <a:ext uri="{63B3BB69-23CF-44E3-9099-C40C66FF867C}">
                  <a14:compatExt spid="_x0000_s305160"/>
                </a:ext>
                <a:ext uri="{FF2B5EF4-FFF2-40B4-BE49-F238E27FC236}">
                  <a16:creationId xmlns:a16="http://schemas.microsoft.com/office/drawing/2014/main" id="{00000000-0008-0000-0B00-00000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5161" name="Button 9" hidden="1">
              <a:extLst>
                <a:ext uri="{63B3BB69-23CF-44E3-9099-C40C66FF867C}">
                  <a14:compatExt spid="_x0000_s305161"/>
                </a:ext>
                <a:ext uri="{FF2B5EF4-FFF2-40B4-BE49-F238E27FC236}">
                  <a16:creationId xmlns:a16="http://schemas.microsoft.com/office/drawing/2014/main" id="{00000000-0008-0000-0B00-000009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5162" name="Button 10" hidden="1">
              <a:extLst>
                <a:ext uri="{63B3BB69-23CF-44E3-9099-C40C66FF867C}">
                  <a14:compatExt spid="_x0000_s305162"/>
                </a:ext>
                <a:ext uri="{FF2B5EF4-FFF2-40B4-BE49-F238E27FC236}">
                  <a16:creationId xmlns:a16="http://schemas.microsoft.com/office/drawing/2014/main" id="{00000000-0008-0000-0B00-00000A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5163" name="Button 11" hidden="1">
              <a:extLst>
                <a:ext uri="{63B3BB69-23CF-44E3-9099-C40C66FF867C}">
                  <a14:compatExt spid="_x0000_s305163"/>
                </a:ext>
                <a:ext uri="{FF2B5EF4-FFF2-40B4-BE49-F238E27FC236}">
                  <a16:creationId xmlns:a16="http://schemas.microsoft.com/office/drawing/2014/main" id="{00000000-0008-0000-0B00-00000B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5164" name="Button 12" hidden="1">
              <a:extLst>
                <a:ext uri="{63B3BB69-23CF-44E3-9099-C40C66FF867C}">
                  <a14:compatExt spid="_x0000_s305164"/>
                </a:ext>
                <a:ext uri="{FF2B5EF4-FFF2-40B4-BE49-F238E27FC236}">
                  <a16:creationId xmlns:a16="http://schemas.microsoft.com/office/drawing/2014/main" id="{00000000-0008-0000-0B00-00000C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5165" name="Button 13" hidden="1">
              <a:extLst>
                <a:ext uri="{63B3BB69-23CF-44E3-9099-C40C66FF867C}">
                  <a14:compatExt spid="_x0000_s305165"/>
                </a:ext>
                <a:ext uri="{FF2B5EF4-FFF2-40B4-BE49-F238E27FC236}">
                  <a16:creationId xmlns:a16="http://schemas.microsoft.com/office/drawing/2014/main" id="{00000000-0008-0000-0B00-00000D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5166" name="Button 14" hidden="1">
              <a:extLst>
                <a:ext uri="{63B3BB69-23CF-44E3-9099-C40C66FF867C}">
                  <a14:compatExt spid="_x0000_s305166"/>
                </a:ext>
                <a:ext uri="{FF2B5EF4-FFF2-40B4-BE49-F238E27FC236}">
                  <a16:creationId xmlns:a16="http://schemas.microsoft.com/office/drawing/2014/main" id="{00000000-0008-0000-0B00-00000E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5167" name="Button 15" hidden="1">
              <a:extLst>
                <a:ext uri="{63B3BB69-23CF-44E3-9099-C40C66FF867C}">
                  <a14:compatExt spid="_x0000_s305167"/>
                </a:ext>
                <a:ext uri="{FF2B5EF4-FFF2-40B4-BE49-F238E27FC236}">
                  <a16:creationId xmlns:a16="http://schemas.microsoft.com/office/drawing/2014/main" id="{00000000-0008-0000-0B00-00000F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5168" name="Button 16" hidden="1">
              <a:extLst>
                <a:ext uri="{63B3BB69-23CF-44E3-9099-C40C66FF867C}">
                  <a14:compatExt spid="_x0000_s305168"/>
                </a:ext>
                <a:ext uri="{FF2B5EF4-FFF2-40B4-BE49-F238E27FC236}">
                  <a16:creationId xmlns:a16="http://schemas.microsoft.com/office/drawing/2014/main" id="{00000000-0008-0000-0B00-000010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5169" name="Button 17" hidden="1">
              <a:extLst>
                <a:ext uri="{63B3BB69-23CF-44E3-9099-C40C66FF867C}">
                  <a14:compatExt spid="_x0000_s305169"/>
                </a:ext>
                <a:ext uri="{FF2B5EF4-FFF2-40B4-BE49-F238E27FC236}">
                  <a16:creationId xmlns:a16="http://schemas.microsoft.com/office/drawing/2014/main" id="{00000000-0008-0000-0B00-00001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5170" name="Button 18" hidden="1">
              <a:extLst>
                <a:ext uri="{63B3BB69-23CF-44E3-9099-C40C66FF867C}">
                  <a14:compatExt spid="_x0000_s305170"/>
                </a:ext>
                <a:ext uri="{FF2B5EF4-FFF2-40B4-BE49-F238E27FC236}">
                  <a16:creationId xmlns:a16="http://schemas.microsoft.com/office/drawing/2014/main" id="{00000000-0008-0000-0B00-000012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5171" name="Button 19" hidden="1">
              <a:extLst>
                <a:ext uri="{63B3BB69-23CF-44E3-9099-C40C66FF867C}">
                  <a14:compatExt spid="_x0000_s305171"/>
                </a:ext>
                <a:ext uri="{FF2B5EF4-FFF2-40B4-BE49-F238E27FC236}">
                  <a16:creationId xmlns:a16="http://schemas.microsoft.com/office/drawing/2014/main" id="{00000000-0008-0000-0B00-000013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5172" name="Button 20" hidden="1">
              <a:extLst>
                <a:ext uri="{63B3BB69-23CF-44E3-9099-C40C66FF867C}">
                  <a14:compatExt spid="_x0000_s305172"/>
                </a:ext>
                <a:ext uri="{FF2B5EF4-FFF2-40B4-BE49-F238E27FC236}">
                  <a16:creationId xmlns:a16="http://schemas.microsoft.com/office/drawing/2014/main" id="{00000000-0008-0000-0B00-000014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5173" name="Button 21" hidden="1">
              <a:extLst>
                <a:ext uri="{63B3BB69-23CF-44E3-9099-C40C66FF867C}">
                  <a14:compatExt spid="_x0000_s305173"/>
                </a:ext>
                <a:ext uri="{FF2B5EF4-FFF2-40B4-BE49-F238E27FC236}">
                  <a16:creationId xmlns:a16="http://schemas.microsoft.com/office/drawing/2014/main" id="{00000000-0008-0000-0B00-000015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5174" name="Button 22" hidden="1">
              <a:extLst>
                <a:ext uri="{63B3BB69-23CF-44E3-9099-C40C66FF867C}">
                  <a14:compatExt spid="_x0000_s305174"/>
                </a:ext>
                <a:ext uri="{FF2B5EF4-FFF2-40B4-BE49-F238E27FC236}">
                  <a16:creationId xmlns:a16="http://schemas.microsoft.com/office/drawing/2014/main" id="{00000000-0008-0000-0B00-000016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5175" name="Button 23" hidden="1">
              <a:extLst>
                <a:ext uri="{63B3BB69-23CF-44E3-9099-C40C66FF867C}">
                  <a14:compatExt spid="_x0000_s305175"/>
                </a:ext>
                <a:ext uri="{FF2B5EF4-FFF2-40B4-BE49-F238E27FC236}">
                  <a16:creationId xmlns:a16="http://schemas.microsoft.com/office/drawing/2014/main" id="{00000000-0008-0000-0B00-000017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5176" name="Button 24" hidden="1">
              <a:extLst>
                <a:ext uri="{63B3BB69-23CF-44E3-9099-C40C66FF867C}">
                  <a14:compatExt spid="_x0000_s305176"/>
                </a:ext>
                <a:ext uri="{FF2B5EF4-FFF2-40B4-BE49-F238E27FC236}">
                  <a16:creationId xmlns:a16="http://schemas.microsoft.com/office/drawing/2014/main" id="{00000000-0008-0000-0B00-00001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5177" name="Button 25" hidden="1">
              <a:extLst>
                <a:ext uri="{63B3BB69-23CF-44E3-9099-C40C66FF867C}">
                  <a14:compatExt spid="_x0000_s305177"/>
                </a:ext>
                <a:ext uri="{FF2B5EF4-FFF2-40B4-BE49-F238E27FC236}">
                  <a16:creationId xmlns:a16="http://schemas.microsoft.com/office/drawing/2014/main" id="{00000000-0008-0000-0B00-000019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5178" name="Button 26" hidden="1">
              <a:extLst>
                <a:ext uri="{63B3BB69-23CF-44E3-9099-C40C66FF867C}">
                  <a14:compatExt spid="_x0000_s305178"/>
                </a:ext>
                <a:ext uri="{FF2B5EF4-FFF2-40B4-BE49-F238E27FC236}">
                  <a16:creationId xmlns:a16="http://schemas.microsoft.com/office/drawing/2014/main" id="{00000000-0008-0000-0B00-00001A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5393" name="Button 1" hidden="1">
              <a:extLst>
                <a:ext uri="{63B3BB69-23CF-44E3-9099-C40C66FF867C}">
                  <a14:compatExt spid="_x0000_s315393"/>
                </a:ext>
                <a:ext uri="{FF2B5EF4-FFF2-40B4-BE49-F238E27FC236}">
                  <a16:creationId xmlns:a16="http://schemas.microsoft.com/office/drawing/2014/main" id="{00000000-0008-0000-0C00-00000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5394" name="Button 2" hidden="1">
              <a:extLst>
                <a:ext uri="{63B3BB69-23CF-44E3-9099-C40C66FF867C}">
                  <a14:compatExt spid="_x0000_s315394"/>
                </a:ext>
                <a:ext uri="{FF2B5EF4-FFF2-40B4-BE49-F238E27FC236}">
                  <a16:creationId xmlns:a16="http://schemas.microsoft.com/office/drawing/2014/main" id="{00000000-0008-0000-0C00-000002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5395" name="Button 3" hidden="1">
              <a:extLst>
                <a:ext uri="{63B3BB69-23CF-44E3-9099-C40C66FF867C}">
                  <a14:compatExt spid="_x0000_s315395"/>
                </a:ext>
                <a:ext uri="{FF2B5EF4-FFF2-40B4-BE49-F238E27FC236}">
                  <a16:creationId xmlns:a16="http://schemas.microsoft.com/office/drawing/2014/main" id="{00000000-0008-0000-0C00-000003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5396" name="Button 4" hidden="1">
              <a:extLst>
                <a:ext uri="{63B3BB69-23CF-44E3-9099-C40C66FF867C}">
                  <a14:compatExt spid="_x0000_s315396"/>
                </a:ext>
                <a:ext uri="{FF2B5EF4-FFF2-40B4-BE49-F238E27FC236}">
                  <a16:creationId xmlns:a16="http://schemas.microsoft.com/office/drawing/2014/main" id="{00000000-0008-0000-0C00-000004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5397" name="Button 5" hidden="1">
              <a:extLst>
                <a:ext uri="{63B3BB69-23CF-44E3-9099-C40C66FF867C}">
                  <a14:compatExt spid="_x0000_s315397"/>
                </a:ext>
                <a:ext uri="{FF2B5EF4-FFF2-40B4-BE49-F238E27FC236}">
                  <a16:creationId xmlns:a16="http://schemas.microsoft.com/office/drawing/2014/main" id="{00000000-0008-0000-0C00-000005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5398" name="Button 6" hidden="1">
              <a:extLst>
                <a:ext uri="{63B3BB69-23CF-44E3-9099-C40C66FF867C}">
                  <a14:compatExt spid="_x0000_s315398"/>
                </a:ext>
                <a:ext uri="{FF2B5EF4-FFF2-40B4-BE49-F238E27FC236}">
                  <a16:creationId xmlns:a16="http://schemas.microsoft.com/office/drawing/2014/main" id="{00000000-0008-0000-0C00-000006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5399" name="Button 7" hidden="1">
              <a:extLst>
                <a:ext uri="{63B3BB69-23CF-44E3-9099-C40C66FF867C}">
                  <a14:compatExt spid="_x0000_s315399"/>
                </a:ext>
                <a:ext uri="{FF2B5EF4-FFF2-40B4-BE49-F238E27FC236}">
                  <a16:creationId xmlns:a16="http://schemas.microsoft.com/office/drawing/2014/main" id="{00000000-0008-0000-0C00-00000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5400" name="Button 8" hidden="1">
              <a:extLst>
                <a:ext uri="{63B3BB69-23CF-44E3-9099-C40C66FF867C}">
                  <a14:compatExt spid="_x0000_s315400"/>
                </a:ext>
                <a:ext uri="{FF2B5EF4-FFF2-40B4-BE49-F238E27FC236}">
                  <a16:creationId xmlns:a16="http://schemas.microsoft.com/office/drawing/2014/main" id="{00000000-0008-0000-0C00-00000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5401" name="Button 9" hidden="1">
              <a:extLst>
                <a:ext uri="{63B3BB69-23CF-44E3-9099-C40C66FF867C}">
                  <a14:compatExt spid="_x0000_s315401"/>
                </a:ext>
                <a:ext uri="{FF2B5EF4-FFF2-40B4-BE49-F238E27FC236}">
                  <a16:creationId xmlns:a16="http://schemas.microsoft.com/office/drawing/2014/main" id="{00000000-0008-0000-0C00-00000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5402" name="Button 10" hidden="1">
              <a:extLst>
                <a:ext uri="{63B3BB69-23CF-44E3-9099-C40C66FF867C}">
                  <a14:compatExt spid="_x0000_s315402"/>
                </a:ext>
                <a:ext uri="{FF2B5EF4-FFF2-40B4-BE49-F238E27FC236}">
                  <a16:creationId xmlns:a16="http://schemas.microsoft.com/office/drawing/2014/main" id="{00000000-0008-0000-0C00-00000A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5403" name="Button 11" hidden="1">
              <a:extLst>
                <a:ext uri="{63B3BB69-23CF-44E3-9099-C40C66FF867C}">
                  <a14:compatExt spid="_x0000_s315403"/>
                </a:ext>
                <a:ext uri="{FF2B5EF4-FFF2-40B4-BE49-F238E27FC236}">
                  <a16:creationId xmlns:a16="http://schemas.microsoft.com/office/drawing/2014/main" id="{00000000-0008-0000-0C00-00000B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5404" name="Button 12" hidden="1">
              <a:extLst>
                <a:ext uri="{63B3BB69-23CF-44E3-9099-C40C66FF867C}">
                  <a14:compatExt spid="_x0000_s315404"/>
                </a:ext>
                <a:ext uri="{FF2B5EF4-FFF2-40B4-BE49-F238E27FC236}">
                  <a16:creationId xmlns:a16="http://schemas.microsoft.com/office/drawing/2014/main" id="{00000000-0008-0000-0C00-00000C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5405" name="Button 13" hidden="1">
              <a:extLst>
                <a:ext uri="{63B3BB69-23CF-44E3-9099-C40C66FF867C}">
                  <a14:compatExt spid="_x0000_s315405"/>
                </a:ext>
                <a:ext uri="{FF2B5EF4-FFF2-40B4-BE49-F238E27FC236}">
                  <a16:creationId xmlns:a16="http://schemas.microsoft.com/office/drawing/2014/main" id="{00000000-0008-0000-0C00-00000D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5406" name="Button 14" hidden="1">
              <a:extLst>
                <a:ext uri="{63B3BB69-23CF-44E3-9099-C40C66FF867C}">
                  <a14:compatExt spid="_x0000_s315406"/>
                </a:ext>
                <a:ext uri="{FF2B5EF4-FFF2-40B4-BE49-F238E27FC236}">
                  <a16:creationId xmlns:a16="http://schemas.microsoft.com/office/drawing/2014/main" id="{00000000-0008-0000-0C00-00000E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5407" name="Button 15" hidden="1">
              <a:extLst>
                <a:ext uri="{63B3BB69-23CF-44E3-9099-C40C66FF867C}">
                  <a14:compatExt spid="_x0000_s315407"/>
                </a:ext>
                <a:ext uri="{FF2B5EF4-FFF2-40B4-BE49-F238E27FC236}">
                  <a16:creationId xmlns:a16="http://schemas.microsoft.com/office/drawing/2014/main" id="{00000000-0008-0000-0C00-00000F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5408" name="Button 16" hidden="1">
              <a:extLst>
                <a:ext uri="{63B3BB69-23CF-44E3-9099-C40C66FF867C}">
                  <a14:compatExt spid="_x0000_s315408"/>
                </a:ext>
                <a:ext uri="{FF2B5EF4-FFF2-40B4-BE49-F238E27FC236}">
                  <a16:creationId xmlns:a16="http://schemas.microsoft.com/office/drawing/2014/main" id="{00000000-0008-0000-0C00-000010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5409" name="Button 17" hidden="1">
              <a:extLst>
                <a:ext uri="{63B3BB69-23CF-44E3-9099-C40C66FF867C}">
                  <a14:compatExt spid="_x0000_s315409"/>
                </a:ext>
                <a:ext uri="{FF2B5EF4-FFF2-40B4-BE49-F238E27FC236}">
                  <a16:creationId xmlns:a16="http://schemas.microsoft.com/office/drawing/2014/main" id="{00000000-0008-0000-0C00-00001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5410" name="Button 18" hidden="1">
              <a:extLst>
                <a:ext uri="{63B3BB69-23CF-44E3-9099-C40C66FF867C}">
                  <a14:compatExt spid="_x0000_s315410"/>
                </a:ext>
                <a:ext uri="{FF2B5EF4-FFF2-40B4-BE49-F238E27FC236}">
                  <a16:creationId xmlns:a16="http://schemas.microsoft.com/office/drawing/2014/main" id="{00000000-0008-0000-0C00-000012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5411" name="Button 19" hidden="1">
              <a:extLst>
                <a:ext uri="{63B3BB69-23CF-44E3-9099-C40C66FF867C}">
                  <a14:compatExt spid="_x0000_s315411"/>
                </a:ext>
                <a:ext uri="{FF2B5EF4-FFF2-40B4-BE49-F238E27FC236}">
                  <a16:creationId xmlns:a16="http://schemas.microsoft.com/office/drawing/2014/main" id="{00000000-0008-0000-0C00-000013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5412" name="Button 20" hidden="1">
              <a:extLst>
                <a:ext uri="{63B3BB69-23CF-44E3-9099-C40C66FF867C}">
                  <a14:compatExt spid="_x0000_s315412"/>
                </a:ext>
                <a:ext uri="{FF2B5EF4-FFF2-40B4-BE49-F238E27FC236}">
                  <a16:creationId xmlns:a16="http://schemas.microsoft.com/office/drawing/2014/main" id="{00000000-0008-0000-0C00-000014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5413" name="Button 21" hidden="1">
              <a:extLst>
                <a:ext uri="{63B3BB69-23CF-44E3-9099-C40C66FF867C}">
                  <a14:compatExt spid="_x0000_s315413"/>
                </a:ext>
                <a:ext uri="{FF2B5EF4-FFF2-40B4-BE49-F238E27FC236}">
                  <a16:creationId xmlns:a16="http://schemas.microsoft.com/office/drawing/2014/main" id="{00000000-0008-0000-0C00-000015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5414" name="Button 22" hidden="1">
              <a:extLst>
                <a:ext uri="{63B3BB69-23CF-44E3-9099-C40C66FF867C}">
                  <a14:compatExt spid="_x0000_s315414"/>
                </a:ext>
                <a:ext uri="{FF2B5EF4-FFF2-40B4-BE49-F238E27FC236}">
                  <a16:creationId xmlns:a16="http://schemas.microsoft.com/office/drawing/2014/main" id="{00000000-0008-0000-0C00-000016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5415" name="Button 23" hidden="1">
              <a:extLst>
                <a:ext uri="{63B3BB69-23CF-44E3-9099-C40C66FF867C}">
                  <a14:compatExt spid="_x0000_s315415"/>
                </a:ext>
                <a:ext uri="{FF2B5EF4-FFF2-40B4-BE49-F238E27FC236}">
                  <a16:creationId xmlns:a16="http://schemas.microsoft.com/office/drawing/2014/main" id="{00000000-0008-0000-0C00-00001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5416" name="Button 24" hidden="1">
              <a:extLst>
                <a:ext uri="{63B3BB69-23CF-44E3-9099-C40C66FF867C}">
                  <a14:compatExt spid="_x0000_s315416"/>
                </a:ext>
                <a:ext uri="{FF2B5EF4-FFF2-40B4-BE49-F238E27FC236}">
                  <a16:creationId xmlns:a16="http://schemas.microsoft.com/office/drawing/2014/main" id="{00000000-0008-0000-0C00-00001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5417" name="Button 25" hidden="1">
              <a:extLst>
                <a:ext uri="{63B3BB69-23CF-44E3-9099-C40C66FF867C}">
                  <a14:compatExt spid="_x0000_s315417"/>
                </a:ext>
                <a:ext uri="{FF2B5EF4-FFF2-40B4-BE49-F238E27FC236}">
                  <a16:creationId xmlns:a16="http://schemas.microsoft.com/office/drawing/2014/main" id="{00000000-0008-0000-0C00-00001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12700</xdr:colOff>
          <xdr:row>2</xdr:row>
          <xdr:rowOff>0</xdr:rowOff>
        </xdr:from>
        <xdr:to>
          <xdr:col>3</xdr:col>
          <xdr:colOff>1771650</xdr:colOff>
          <xdr:row>2</xdr:row>
          <xdr:rowOff>317500</xdr:rowOff>
        </xdr:to>
        <xdr:sp macro="" textlink="">
          <xdr:nvSpPr>
            <xdr:cNvPr id="65537" name="Button 1" hidden="1">
              <a:extLst>
                <a:ext uri="{63B3BB69-23CF-44E3-9099-C40C66FF867C}">
                  <a14:compatExt spid="_x0000_s65537"/>
                </a:ext>
                <a:ext uri="{FF2B5EF4-FFF2-40B4-BE49-F238E27FC236}">
                  <a16:creationId xmlns:a16="http://schemas.microsoft.com/office/drawing/2014/main" id="{00000000-0008-0000-0D00-00000100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Kampioenen opbouwen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xdr:row>
          <xdr:rowOff>12700</xdr:rowOff>
        </xdr:from>
        <xdr:to>
          <xdr:col>6</xdr:col>
          <xdr:colOff>850900</xdr:colOff>
          <xdr:row>2</xdr:row>
          <xdr:rowOff>317500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D00-000002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850900</xdr:colOff>
          <xdr:row>2</xdr:row>
          <xdr:rowOff>12700</xdr:rowOff>
        </xdr:from>
        <xdr:to>
          <xdr:col>6</xdr:col>
          <xdr:colOff>1543050</xdr:colOff>
          <xdr:row>2</xdr:row>
          <xdr:rowOff>317500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D00-000004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letter</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5</xdr:row>
          <xdr:rowOff>0</xdr:rowOff>
        </xdr:from>
        <xdr:to>
          <xdr:col>2</xdr:col>
          <xdr:colOff>1117600</xdr:colOff>
          <xdr:row>6</xdr:row>
          <xdr:rowOff>127000</xdr:rowOff>
        </xdr:to>
        <xdr:sp macro="" textlink="">
          <xdr:nvSpPr>
            <xdr:cNvPr id="130049" name="Button 1" hidden="1">
              <a:extLst>
                <a:ext uri="{63B3BB69-23CF-44E3-9099-C40C66FF867C}">
                  <a14:compatExt spid="_x0000_s130049"/>
                </a:ext>
                <a:ext uri="{FF2B5EF4-FFF2-40B4-BE49-F238E27FC236}">
                  <a16:creationId xmlns:a16="http://schemas.microsoft.com/office/drawing/2014/main" id="{00000000-0008-0000-0E00-000001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Winnaars opbouwen</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2</xdr:col>
          <xdr:colOff>0</xdr:colOff>
          <xdr:row>8</xdr:row>
          <xdr:rowOff>0</xdr:rowOff>
        </xdr:to>
        <xdr:sp macro="" textlink="">
          <xdr:nvSpPr>
            <xdr:cNvPr id="130061" name="Button 13" hidden="1">
              <a:extLst>
                <a:ext uri="{63B3BB69-23CF-44E3-9099-C40C66FF867C}">
                  <a14:compatExt spid="_x0000_s130061"/>
                </a:ext>
                <a:ext uri="{FF2B5EF4-FFF2-40B4-BE49-F238E27FC236}">
                  <a16:creationId xmlns:a16="http://schemas.microsoft.com/office/drawing/2014/main" id="{00000000-0008-0000-0E00-00000D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812800</xdr:colOff>
          <xdr:row>5</xdr:row>
          <xdr:rowOff>19050</xdr:rowOff>
        </xdr:from>
        <xdr:to>
          <xdr:col>6</xdr:col>
          <xdr:colOff>209550</xdr:colOff>
          <xdr:row>6</xdr:row>
          <xdr:rowOff>146050</xdr:rowOff>
        </xdr:to>
        <xdr:sp macro="" textlink="">
          <xdr:nvSpPr>
            <xdr:cNvPr id="130073" name="Button 25" hidden="1">
              <a:extLst>
                <a:ext uri="{63B3BB69-23CF-44E3-9099-C40C66FF867C}">
                  <a14:compatExt spid="_x0000_s130073"/>
                </a:ext>
                <a:ext uri="{FF2B5EF4-FFF2-40B4-BE49-F238E27FC236}">
                  <a16:creationId xmlns:a16="http://schemas.microsoft.com/office/drawing/2014/main" id="{00000000-0008-0000-0E00-000019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Importeren gegevens</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241300</xdr:colOff>
          <xdr:row>5</xdr:row>
          <xdr:rowOff>12700</xdr:rowOff>
        </xdr:from>
        <xdr:to>
          <xdr:col>10</xdr:col>
          <xdr:colOff>88900</xdr:colOff>
          <xdr:row>6</xdr:row>
          <xdr:rowOff>133350</xdr:rowOff>
        </xdr:to>
        <xdr:sp macro="" textlink="">
          <xdr:nvSpPr>
            <xdr:cNvPr id="130074" name="Button 26" hidden="1">
              <a:extLst>
                <a:ext uri="{63B3BB69-23CF-44E3-9099-C40C66FF867C}">
                  <a14:compatExt spid="_x0000_s130074"/>
                </a:ext>
                <a:ext uri="{FF2B5EF4-FFF2-40B4-BE49-F238E27FC236}">
                  <a16:creationId xmlns:a16="http://schemas.microsoft.com/office/drawing/2014/main" id="{00000000-0008-0000-0E00-00001A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Verwerken gegevens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1143000</xdr:colOff>
          <xdr:row>5</xdr:row>
          <xdr:rowOff>12700</xdr:rowOff>
        </xdr:from>
        <xdr:to>
          <xdr:col>3</xdr:col>
          <xdr:colOff>774700</xdr:colOff>
          <xdr:row>6</xdr:row>
          <xdr:rowOff>133350</xdr:rowOff>
        </xdr:to>
        <xdr:sp macro="" textlink="">
          <xdr:nvSpPr>
            <xdr:cNvPr id="130075" name="Button 27" hidden="1">
              <a:extLst>
                <a:ext uri="{63B3BB69-23CF-44E3-9099-C40C66FF867C}">
                  <a14:compatExt spid="_x0000_s130075"/>
                </a:ext>
                <a:ext uri="{FF2B5EF4-FFF2-40B4-BE49-F238E27FC236}">
                  <a16:creationId xmlns:a16="http://schemas.microsoft.com/office/drawing/2014/main" id="{00000000-0008-0000-0E00-00001B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Dubbele paarden/pony's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285750</xdr:colOff>
          <xdr:row>16</xdr:row>
          <xdr:rowOff>57150</xdr:rowOff>
        </xdr:from>
        <xdr:to>
          <xdr:col>2</xdr:col>
          <xdr:colOff>3028950</xdr:colOff>
          <xdr:row>17</xdr:row>
          <xdr:rowOff>152400</xdr:rowOff>
        </xdr:to>
        <xdr:sp macro="" textlink="">
          <xdr:nvSpPr>
            <xdr:cNvPr id="230402" name="Button 2" hidden="1">
              <a:extLst>
                <a:ext uri="{63B3BB69-23CF-44E3-9099-C40C66FF867C}">
                  <a14:compatExt spid="_x0000_s230402"/>
                </a:ext>
                <a:ext uri="{FF2B5EF4-FFF2-40B4-BE49-F238E27FC236}">
                  <a16:creationId xmlns:a16="http://schemas.microsoft.com/office/drawing/2014/main" id="{00000000-0008-0000-0F00-00000284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Tabbladen zichtbaar of verbergen</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1276350</xdr:colOff>
          <xdr:row>2</xdr:row>
          <xdr:rowOff>12700</xdr:rowOff>
        </xdr:from>
        <xdr:to>
          <xdr:col>7</xdr:col>
          <xdr:colOff>2000250</xdr:colOff>
          <xdr:row>3</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1000-000001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Afvaardiging opbouwen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6241" name="Button 1" hidden="1">
              <a:extLst>
                <a:ext uri="{63B3BB69-23CF-44E3-9099-C40C66FF867C}">
                  <a14:compatExt spid="_x0000_s266241"/>
                </a:ext>
                <a:ext uri="{FF2B5EF4-FFF2-40B4-BE49-F238E27FC236}">
                  <a16:creationId xmlns:a16="http://schemas.microsoft.com/office/drawing/2014/main" id="{00000000-0008-0000-0200-00000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6242" name="Button 2" hidden="1">
              <a:extLst>
                <a:ext uri="{63B3BB69-23CF-44E3-9099-C40C66FF867C}">
                  <a14:compatExt spid="_x0000_s266242"/>
                </a:ext>
                <a:ext uri="{FF2B5EF4-FFF2-40B4-BE49-F238E27FC236}">
                  <a16:creationId xmlns:a16="http://schemas.microsoft.com/office/drawing/2014/main" id="{00000000-0008-0000-0200-000002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6243" name="Button 3" hidden="1">
              <a:extLst>
                <a:ext uri="{63B3BB69-23CF-44E3-9099-C40C66FF867C}">
                  <a14:compatExt spid="_x0000_s266243"/>
                </a:ext>
                <a:ext uri="{FF2B5EF4-FFF2-40B4-BE49-F238E27FC236}">
                  <a16:creationId xmlns:a16="http://schemas.microsoft.com/office/drawing/2014/main" id="{00000000-0008-0000-0200-000003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6244" name="Button 4" hidden="1">
              <a:extLst>
                <a:ext uri="{63B3BB69-23CF-44E3-9099-C40C66FF867C}">
                  <a14:compatExt spid="_x0000_s266244"/>
                </a:ext>
                <a:ext uri="{FF2B5EF4-FFF2-40B4-BE49-F238E27FC236}">
                  <a16:creationId xmlns:a16="http://schemas.microsoft.com/office/drawing/2014/main" id="{00000000-0008-0000-0200-000004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6245" name="Button 5" hidden="1">
              <a:extLst>
                <a:ext uri="{63B3BB69-23CF-44E3-9099-C40C66FF867C}">
                  <a14:compatExt spid="_x0000_s266245"/>
                </a:ext>
                <a:ext uri="{FF2B5EF4-FFF2-40B4-BE49-F238E27FC236}">
                  <a16:creationId xmlns:a16="http://schemas.microsoft.com/office/drawing/2014/main" id="{00000000-0008-0000-0200-000005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6246" name="Button 6" hidden="1">
              <a:extLst>
                <a:ext uri="{63B3BB69-23CF-44E3-9099-C40C66FF867C}">
                  <a14:compatExt spid="_x0000_s266246"/>
                </a:ext>
                <a:ext uri="{FF2B5EF4-FFF2-40B4-BE49-F238E27FC236}">
                  <a16:creationId xmlns:a16="http://schemas.microsoft.com/office/drawing/2014/main" id="{00000000-0008-0000-0200-000006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6247" name="Button 7" hidden="1">
              <a:extLst>
                <a:ext uri="{63B3BB69-23CF-44E3-9099-C40C66FF867C}">
                  <a14:compatExt spid="_x0000_s266247"/>
                </a:ext>
                <a:ext uri="{FF2B5EF4-FFF2-40B4-BE49-F238E27FC236}">
                  <a16:creationId xmlns:a16="http://schemas.microsoft.com/office/drawing/2014/main" id="{00000000-0008-0000-0200-000007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6248" name="Button 8" hidden="1">
              <a:extLst>
                <a:ext uri="{63B3BB69-23CF-44E3-9099-C40C66FF867C}">
                  <a14:compatExt spid="_x0000_s266248"/>
                </a:ext>
                <a:ext uri="{FF2B5EF4-FFF2-40B4-BE49-F238E27FC236}">
                  <a16:creationId xmlns:a16="http://schemas.microsoft.com/office/drawing/2014/main" id="{00000000-0008-0000-0200-00000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6249" name="Button 9" hidden="1">
              <a:extLst>
                <a:ext uri="{63B3BB69-23CF-44E3-9099-C40C66FF867C}">
                  <a14:compatExt spid="_x0000_s266249"/>
                </a:ext>
                <a:ext uri="{FF2B5EF4-FFF2-40B4-BE49-F238E27FC236}">
                  <a16:creationId xmlns:a16="http://schemas.microsoft.com/office/drawing/2014/main" id="{00000000-0008-0000-0200-000009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6250" name="Button 10" hidden="1">
              <a:extLst>
                <a:ext uri="{63B3BB69-23CF-44E3-9099-C40C66FF867C}">
                  <a14:compatExt spid="_x0000_s266250"/>
                </a:ext>
                <a:ext uri="{FF2B5EF4-FFF2-40B4-BE49-F238E27FC236}">
                  <a16:creationId xmlns:a16="http://schemas.microsoft.com/office/drawing/2014/main" id="{00000000-0008-0000-0200-00000A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6251" name="Button 11" hidden="1">
              <a:extLst>
                <a:ext uri="{63B3BB69-23CF-44E3-9099-C40C66FF867C}">
                  <a14:compatExt spid="_x0000_s266251"/>
                </a:ext>
                <a:ext uri="{FF2B5EF4-FFF2-40B4-BE49-F238E27FC236}">
                  <a16:creationId xmlns:a16="http://schemas.microsoft.com/office/drawing/2014/main" id="{00000000-0008-0000-0200-00000B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6252" name="Button 12" hidden="1">
              <a:extLst>
                <a:ext uri="{63B3BB69-23CF-44E3-9099-C40C66FF867C}">
                  <a14:compatExt spid="_x0000_s266252"/>
                </a:ext>
                <a:ext uri="{FF2B5EF4-FFF2-40B4-BE49-F238E27FC236}">
                  <a16:creationId xmlns:a16="http://schemas.microsoft.com/office/drawing/2014/main" id="{00000000-0008-0000-0200-00000C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6253" name="Button 13" hidden="1">
              <a:extLst>
                <a:ext uri="{63B3BB69-23CF-44E3-9099-C40C66FF867C}">
                  <a14:compatExt spid="_x0000_s266253"/>
                </a:ext>
                <a:ext uri="{FF2B5EF4-FFF2-40B4-BE49-F238E27FC236}">
                  <a16:creationId xmlns:a16="http://schemas.microsoft.com/office/drawing/2014/main" id="{00000000-0008-0000-0200-00000D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6254" name="Button 14" hidden="1">
              <a:extLst>
                <a:ext uri="{63B3BB69-23CF-44E3-9099-C40C66FF867C}">
                  <a14:compatExt spid="_x0000_s266254"/>
                </a:ext>
                <a:ext uri="{FF2B5EF4-FFF2-40B4-BE49-F238E27FC236}">
                  <a16:creationId xmlns:a16="http://schemas.microsoft.com/office/drawing/2014/main" id="{00000000-0008-0000-0200-00000E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6255" name="Button 15" hidden="1">
              <a:extLst>
                <a:ext uri="{63B3BB69-23CF-44E3-9099-C40C66FF867C}">
                  <a14:compatExt spid="_x0000_s266255"/>
                </a:ext>
                <a:ext uri="{FF2B5EF4-FFF2-40B4-BE49-F238E27FC236}">
                  <a16:creationId xmlns:a16="http://schemas.microsoft.com/office/drawing/2014/main" id="{00000000-0008-0000-0200-00000F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6256" name="Button 16" hidden="1">
              <a:extLst>
                <a:ext uri="{63B3BB69-23CF-44E3-9099-C40C66FF867C}">
                  <a14:compatExt spid="_x0000_s266256"/>
                </a:ext>
                <a:ext uri="{FF2B5EF4-FFF2-40B4-BE49-F238E27FC236}">
                  <a16:creationId xmlns:a16="http://schemas.microsoft.com/office/drawing/2014/main" id="{00000000-0008-0000-0200-000010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6257" name="Button 17" hidden="1">
              <a:extLst>
                <a:ext uri="{63B3BB69-23CF-44E3-9099-C40C66FF867C}">
                  <a14:compatExt spid="_x0000_s266257"/>
                </a:ext>
                <a:ext uri="{FF2B5EF4-FFF2-40B4-BE49-F238E27FC236}">
                  <a16:creationId xmlns:a16="http://schemas.microsoft.com/office/drawing/2014/main" id="{00000000-0008-0000-0200-00001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6258" name="Button 18" hidden="1">
              <a:extLst>
                <a:ext uri="{63B3BB69-23CF-44E3-9099-C40C66FF867C}">
                  <a14:compatExt spid="_x0000_s266258"/>
                </a:ext>
                <a:ext uri="{FF2B5EF4-FFF2-40B4-BE49-F238E27FC236}">
                  <a16:creationId xmlns:a16="http://schemas.microsoft.com/office/drawing/2014/main" id="{00000000-0008-0000-0200-000012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6259" name="Button 19" hidden="1">
              <a:extLst>
                <a:ext uri="{63B3BB69-23CF-44E3-9099-C40C66FF867C}">
                  <a14:compatExt spid="_x0000_s266259"/>
                </a:ext>
                <a:ext uri="{FF2B5EF4-FFF2-40B4-BE49-F238E27FC236}">
                  <a16:creationId xmlns:a16="http://schemas.microsoft.com/office/drawing/2014/main" id="{00000000-0008-0000-0200-000013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6260" name="Button 20" hidden="1">
              <a:extLst>
                <a:ext uri="{63B3BB69-23CF-44E3-9099-C40C66FF867C}">
                  <a14:compatExt spid="_x0000_s266260"/>
                </a:ext>
                <a:ext uri="{FF2B5EF4-FFF2-40B4-BE49-F238E27FC236}">
                  <a16:creationId xmlns:a16="http://schemas.microsoft.com/office/drawing/2014/main" id="{00000000-0008-0000-0200-000014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209550</xdr:colOff>
          <xdr:row>7</xdr:row>
          <xdr:rowOff>317500</xdr:rowOff>
        </xdr:to>
        <xdr:sp macro="" textlink="">
          <xdr:nvSpPr>
            <xdr:cNvPr id="266261" name="Button 21" hidden="1">
              <a:extLst>
                <a:ext uri="{63B3BB69-23CF-44E3-9099-C40C66FF867C}">
                  <a14:compatExt spid="_x0000_s266261"/>
                </a:ext>
                <a:ext uri="{FF2B5EF4-FFF2-40B4-BE49-F238E27FC236}">
                  <a16:creationId xmlns:a16="http://schemas.microsoft.com/office/drawing/2014/main" id="{00000000-0008-0000-0200-000015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6262" name="Button 22" hidden="1">
              <a:extLst>
                <a:ext uri="{63B3BB69-23CF-44E3-9099-C40C66FF867C}">
                  <a14:compatExt spid="_x0000_s266262"/>
                </a:ext>
                <a:ext uri="{FF2B5EF4-FFF2-40B4-BE49-F238E27FC236}">
                  <a16:creationId xmlns:a16="http://schemas.microsoft.com/office/drawing/2014/main" id="{00000000-0008-0000-0200-000016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6263" name="Button 23" hidden="1">
              <a:extLst>
                <a:ext uri="{63B3BB69-23CF-44E3-9099-C40C66FF867C}">
                  <a14:compatExt spid="_x0000_s266263"/>
                </a:ext>
                <a:ext uri="{FF2B5EF4-FFF2-40B4-BE49-F238E27FC236}">
                  <a16:creationId xmlns:a16="http://schemas.microsoft.com/office/drawing/2014/main" id="{00000000-0008-0000-0200-000017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6264" name="Button 24" hidden="1">
              <a:extLst>
                <a:ext uri="{63B3BB69-23CF-44E3-9099-C40C66FF867C}">
                  <a14:compatExt spid="_x0000_s266264"/>
                </a:ext>
                <a:ext uri="{FF2B5EF4-FFF2-40B4-BE49-F238E27FC236}">
                  <a16:creationId xmlns:a16="http://schemas.microsoft.com/office/drawing/2014/main" id="{00000000-0008-0000-0200-00001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6265" name="Button 25" hidden="1">
              <a:extLst>
                <a:ext uri="{63B3BB69-23CF-44E3-9099-C40C66FF867C}">
                  <a14:compatExt spid="_x0000_s266265"/>
                </a:ext>
                <a:ext uri="{FF2B5EF4-FFF2-40B4-BE49-F238E27FC236}">
                  <a16:creationId xmlns:a16="http://schemas.microsoft.com/office/drawing/2014/main" id="{00000000-0008-0000-0200-000019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6266" name="Button 26" hidden="1">
              <a:extLst>
                <a:ext uri="{63B3BB69-23CF-44E3-9099-C40C66FF867C}">
                  <a14:compatExt spid="_x0000_s266266"/>
                </a:ext>
                <a:ext uri="{FF2B5EF4-FFF2-40B4-BE49-F238E27FC236}">
                  <a16:creationId xmlns:a16="http://schemas.microsoft.com/office/drawing/2014/main" id="{00000000-0008-0000-0200-00001A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300-00000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9314" name="Button 2" hidden="1">
              <a:extLst>
                <a:ext uri="{63B3BB69-23CF-44E3-9099-C40C66FF867C}">
                  <a14:compatExt spid="_x0000_s269314"/>
                </a:ext>
                <a:ext uri="{FF2B5EF4-FFF2-40B4-BE49-F238E27FC236}">
                  <a16:creationId xmlns:a16="http://schemas.microsoft.com/office/drawing/2014/main" id="{00000000-0008-0000-0300-000002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9315" name="Button 3" hidden="1">
              <a:extLst>
                <a:ext uri="{63B3BB69-23CF-44E3-9099-C40C66FF867C}">
                  <a14:compatExt spid="_x0000_s269315"/>
                </a:ext>
                <a:ext uri="{FF2B5EF4-FFF2-40B4-BE49-F238E27FC236}">
                  <a16:creationId xmlns:a16="http://schemas.microsoft.com/office/drawing/2014/main" id="{00000000-0008-0000-0300-000003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9316" name="Button 4" hidden="1">
              <a:extLst>
                <a:ext uri="{63B3BB69-23CF-44E3-9099-C40C66FF867C}">
                  <a14:compatExt spid="_x0000_s269316"/>
                </a:ext>
                <a:ext uri="{FF2B5EF4-FFF2-40B4-BE49-F238E27FC236}">
                  <a16:creationId xmlns:a16="http://schemas.microsoft.com/office/drawing/2014/main" id="{00000000-0008-0000-0300-000004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9317" name="Button 5" hidden="1">
              <a:extLst>
                <a:ext uri="{63B3BB69-23CF-44E3-9099-C40C66FF867C}">
                  <a14:compatExt spid="_x0000_s269317"/>
                </a:ext>
                <a:ext uri="{FF2B5EF4-FFF2-40B4-BE49-F238E27FC236}">
                  <a16:creationId xmlns:a16="http://schemas.microsoft.com/office/drawing/2014/main" id="{00000000-0008-0000-0300-000005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9318" name="Button 6" hidden="1">
              <a:extLst>
                <a:ext uri="{63B3BB69-23CF-44E3-9099-C40C66FF867C}">
                  <a14:compatExt spid="_x0000_s269318"/>
                </a:ext>
                <a:ext uri="{FF2B5EF4-FFF2-40B4-BE49-F238E27FC236}">
                  <a16:creationId xmlns:a16="http://schemas.microsoft.com/office/drawing/2014/main" id="{00000000-0008-0000-0300-000006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9319" name="Button 7" hidden="1">
              <a:extLst>
                <a:ext uri="{63B3BB69-23CF-44E3-9099-C40C66FF867C}">
                  <a14:compatExt spid="_x0000_s269319"/>
                </a:ext>
                <a:ext uri="{FF2B5EF4-FFF2-40B4-BE49-F238E27FC236}">
                  <a16:creationId xmlns:a16="http://schemas.microsoft.com/office/drawing/2014/main" id="{00000000-0008-0000-0300-000007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9320" name="Button 8" hidden="1">
              <a:extLst>
                <a:ext uri="{63B3BB69-23CF-44E3-9099-C40C66FF867C}">
                  <a14:compatExt spid="_x0000_s269320"/>
                </a:ext>
                <a:ext uri="{FF2B5EF4-FFF2-40B4-BE49-F238E27FC236}">
                  <a16:creationId xmlns:a16="http://schemas.microsoft.com/office/drawing/2014/main" id="{00000000-0008-0000-0300-00000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9321" name="Button 9" hidden="1">
              <a:extLst>
                <a:ext uri="{63B3BB69-23CF-44E3-9099-C40C66FF867C}">
                  <a14:compatExt spid="_x0000_s269321"/>
                </a:ext>
                <a:ext uri="{FF2B5EF4-FFF2-40B4-BE49-F238E27FC236}">
                  <a16:creationId xmlns:a16="http://schemas.microsoft.com/office/drawing/2014/main" id="{00000000-0008-0000-0300-000009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9322" name="Button 10" hidden="1">
              <a:extLst>
                <a:ext uri="{63B3BB69-23CF-44E3-9099-C40C66FF867C}">
                  <a14:compatExt spid="_x0000_s269322"/>
                </a:ext>
                <a:ext uri="{FF2B5EF4-FFF2-40B4-BE49-F238E27FC236}">
                  <a16:creationId xmlns:a16="http://schemas.microsoft.com/office/drawing/2014/main" id="{00000000-0008-0000-0300-00000A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9323" name="Button 11" hidden="1">
              <a:extLst>
                <a:ext uri="{63B3BB69-23CF-44E3-9099-C40C66FF867C}">
                  <a14:compatExt spid="_x0000_s269323"/>
                </a:ext>
                <a:ext uri="{FF2B5EF4-FFF2-40B4-BE49-F238E27FC236}">
                  <a16:creationId xmlns:a16="http://schemas.microsoft.com/office/drawing/2014/main" id="{00000000-0008-0000-0300-00000B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9324" name="Button 12" hidden="1">
              <a:extLst>
                <a:ext uri="{63B3BB69-23CF-44E3-9099-C40C66FF867C}">
                  <a14:compatExt spid="_x0000_s269324"/>
                </a:ext>
                <a:ext uri="{FF2B5EF4-FFF2-40B4-BE49-F238E27FC236}">
                  <a16:creationId xmlns:a16="http://schemas.microsoft.com/office/drawing/2014/main" id="{00000000-0008-0000-0300-00000C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9325" name="Button 13" hidden="1">
              <a:extLst>
                <a:ext uri="{63B3BB69-23CF-44E3-9099-C40C66FF867C}">
                  <a14:compatExt spid="_x0000_s269325"/>
                </a:ext>
                <a:ext uri="{FF2B5EF4-FFF2-40B4-BE49-F238E27FC236}">
                  <a16:creationId xmlns:a16="http://schemas.microsoft.com/office/drawing/2014/main" id="{00000000-0008-0000-0300-00000D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9326" name="Button 14" hidden="1">
              <a:extLst>
                <a:ext uri="{63B3BB69-23CF-44E3-9099-C40C66FF867C}">
                  <a14:compatExt spid="_x0000_s269326"/>
                </a:ext>
                <a:ext uri="{FF2B5EF4-FFF2-40B4-BE49-F238E27FC236}">
                  <a16:creationId xmlns:a16="http://schemas.microsoft.com/office/drawing/2014/main" id="{00000000-0008-0000-0300-00000E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9327" name="Button 15" hidden="1">
              <a:extLst>
                <a:ext uri="{63B3BB69-23CF-44E3-9099-C40C66FF867C}">
                  <a14:compatExt spid="_x0000_s269327"/>
                </a:ext>
                <a:ext uri="{FF2B5EF4-FFF2-40B4-BE49-F238E27FC236}">
                  <a16:creationId xmlns:a16="http://schemas.microsoft.com/office/drawing/2014/main" id="{00000000-0008-0000-0300-00000F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9328" name="Button 16" hidden="1">
              <a:extLst>
                <a:ext uri="{63B3BB69-23CF-44E3-9099-C40C66FF867C}">
                  <a14:compatExt spid="_x0000_s269328"/>
                </a:ext>
                <a:ext uri="{FF2B5EF4-FFF2-40B4-BE49-F238E27FC236}">
                  <a16:creationId xmlns:a16="http://schemas.microsoft.com/office/drawing/2014/main" id="{00000000-0008-0000-0300-000010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9329" name="Button 17" hidden="1">
              <a:extLst>
                <a:ext uri="{63B3BB69-23CF-44E3-9099-C40C66FF867C}">
                  <a14:compatExt spid="_x0000_s269329"/>
                </a:ext>
                <a:ext uri="{FF2B5EF4-FFF2-40B4-BE49-F238E27FC236}">
                  <a16:creationId xmlns:a16="http://schemas.microsoft.com/office/drawing/2014/main" id="{00000000-0008-0000-0300-00001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9330" name="Button 18" hidden="1">
              <a:extLst>
                <a:ext uri="{63B3BB69-23CF-44E3-9099-C40C66FF867C}">
                  <a14:compatExt spid="_x0000_s269330"/>
                </a:ext>
                <a:ext uri="{FF2B5EF4-FFF2-40B4-BE49-F238E27FC236}">
                  <a16:creationId xmlns:a16="http://schemas.microsoft.com/office/drawing/2014/main" id="{00000000-0008-0000-0300-000012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9331" name="Button 19" hidden="1">
              <a:extLst>
                <a:ext uri="{63B3BB69-23CF-44E3-9099-C40C66FF867C}">
                  <a14:compatExt spid="_x0000_s269331"/>
                </a:ext>
                <a:ext uri="{FF2B5EF4-FFF2-40B4-BE49-F238E27FC236}">
                  <a16:creationId xmlns:a16="http://schemas.microsoft.com/office/drawing/2014/main" id="{00000000-0008-0000-0300-000013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9332" name="Button 20" hidden="1">
              <a:extLst>
                <a:ext uri="{63B3BB69-23CF-44E3-9099-C40C66FF867C}">
                  <a14:compatExt spid="_x0000_s269332"/>
                </a:ext>
                <a:ext uri="{FF2B5EF4-FFF2-40B4-BE49-F238E27FC236}">
                  <a16:creationId xmlns:a16="http://schemas.microsoft.com/office/drawing/2014/main" id="{00000000-0008-0000-0300-000014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9333" name="Button 21" hidden="1">
              <a:extLst>
                <a:ext uri="{63B3BB69-23CF-44E3-9099-C40C66FF867C}">
                  <a14:compatExt spid="_x0000_s269333"/>
                </a:ext>
                <a:ext uri="{FF2B5EF4-FFF2-40B4-BE49-F238E27FC236}">
                  <a16:creationId xmlns:a16="http://schemas.microsoft.com/office/drawing/2014/main" id="{00000000-0008-0000-0300-000015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9334" name="Button 22" hidden="1">
              <a:extLst>
                <a:ext uri="{63B3BB69-23CF-44E3-9099-C40C66FF867C}">
                  <a14:compatExt spid="_x0000_s269334"/>
                </a:ext>
                <a:ext uri="{FF2B5EF4-FFF2-40B4-BE49-F238E27FC236}">
                  <a16:creationId xmlns:a16="http://schemas.microsoft.com/office/drawing/2014/main" id="{00000000-0008-0000-0300-000016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9335" name="Button 23" hidden="1">
              <a:extLst>
                <a:ext uri="{63B3BB69-23CF-44E3-9099-C40C66FF867C}">
                  <a14:compatExt spid="_x0000_s269335"/>
                </a:ext>
                <a:ext uri="{FF2B5EF4-FFF2-40B4-BE49-F238E27FC236}">
                  <a16:creationId xmlns:a16="http://schemas.microsoft.com/office/drawing/2014/main" id="{00000000-0008-0000-0300-000017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9336" name="Button 24" hidden="1">
              <a:extLst>
                <a:ext uri="{63B3BB69-23CF-44E3-9099-C40C66FF867C}">
                  <a14:compatExt spid="_x0000_s269336"/>
                </a:ext>
                <a:ext uri="{FF2B5EF4-FFF2-40B4-BE49-F238E27FC236}">
                  <a16:creationId xmlns:a16="http://schemas.microsoft.com/office/drawing/2014/main" id="{00000000-0008-0000-0300-00001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9337" name="Button 25" hidden="1">
              <a:extLst>
                <a:ext uri="{63B3BB69-23CF-44E3-9099-C40C66FF867C}">
                  <a14:compatExt spid="_x0000_s269337"/>
                </a:ext>
                <a:ext uri="{FF2B5EF4-FFF2-40B4-BE49-F238E27FC236}">
                  <a16:creationId xmlns:a16="http://schemas.microsoft.com/office/drawing/2014/main" id="{00000000-0008-0000-0300-000019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9338" name="Button 26" hidden="1">
              <a:extLst>
                <a:ext uri="{63B3BB69-23CF-44E3-9099-C40C66FF867C}">
                  <a14:compatExt spid="_x0000_s269338"/>
                </a:ext>
                <a:ext uri="{FF2B5EF4-FFF2-40B4-BE49-F238E27FC236}">
                  <a16:creationId xmlns:a16="http://schemas.microsoft.com/office/drawing/2014/main" id="{00000000-0008-0000-0300-00001A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5937" name="Button 1" hidden="1">
              <a:extLst>
                <a:ext uri="{63B3BB69-23CF-44E3-9099-C40C66FF867C}">
                  <a14:compatExt spid="_x0000_s295937"/>
                </a:ext>
                <a:ext uri="{FF2B5EF4-FFF2-40B4-BE49-F238E27FC236}">
                  <a16:creationId xmlns:a16="http://schemas.microsoft.com/office/drawing/2014/main" id="{00000000-0008-0000-0400-00000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5938" name="Button 2" hidden="1">
              <a:extLst>
                <a:ext uri="{63B3BB69-23CF-44E3-9099-C40C66FF867C}">
                  <a14:compatExt spid="_x0000_s295938"/>
                </a:ext>
                <a:ext uri="{FF2B5EF4-FFF2-40B4-BE49-F238E27FC236}">
                  <a16:creationId xmlns:a16="http://schemas.microsoft.com/office/drawing/2014/main" id="{00000000-0008-0000-0400-000002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5939" name="Button 3" hidden="1">
              <a:extLst>
                <a:ext uri="{63B3BB69-23CF-44E3-9099-C40C66FF867C}">
                  <a14:compatExt spid="_x0000_s295939"/>
                </a:ext>
                <a:ext uri="{FF2B5EF4-FFF2-40B4-BE49-F238E27FC236}">
                  <a16:creationId xmlns:a16="http://schemas.microsoft.com/office/drawing/2014/main" id="{00000000-0008-0000-0400-000003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5940" name="Button 4" hidden="1">
              <a:extLst>
                <a:ext uri="{63B3BB69-23CF-44E3-9099-C40C66FF867C}">
                  <a14:compatExt spid="_x0000_s295940"/>
                </a:ext>
                <a:ext uri="{FF2B5EF4-FFF2-40B4-BE49-F238E27FC236}">
                  <a16:creationId xmlns:a16="http://schemas.microsoft.com/office/drawing/2014/main" id="{00000000-0008-0000-0400-000004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5941" name="Button 5" hidden="1">
              <a:extLst>
                <a:ext uri="{63B3BB69-23CF-44E3-9099-C40C66FF867C}">
                  <a14:compatExt spid="_x0000_s295941"/>
                </a:ext>
                <a:ext uri="{FF2B5EF4-FFF2-40B4-BE49-F238E27FC236}">
                  <a16:creationId xmlns:a16="http://schemas.microsoft.com/office/drawing/2014/main" id="{00000000-0008-0000-0400-000005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5942" name="Button 6" hidden="1">
              <a:extLst>
                <a:ext uri="{63B3BB69-23CF-44E3-9099-C40C66FF867C}">
                  <a14:compatExt spid="_x0000_s295942"/>
                </a:ext>
                <a:ext uri="{FF2B5EF4-FFF2-40B4-BE49-F238E27FC236}">
                  <a16:creationId xmlns:a16="http://schemas.microsoft.com/office/drawing/2014/main" id="{00000000-0008-0000-0400-000006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5943" name="Button 7" hidden="1">
              <a:extLst>
                <a:ext uri="{63B3BB69-23CF-44E3-9099-C40C66FF867C}">
                  <a14:compatExt spid="_x0000_s295943"/>
                </a:ext>
                <a:ext uri="{FF2B5EF4-FFF2-40B4-BE49-F238E27FC236}">
                  <a16:creationId xmlns:a16="http://schemas.microsoft.com/office/drawing/2014/main" id="{00000000-0008-0000-0400-000007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5944" name="Button 8" hidden="1">
              <a:extLst>
                <a:ext uri="{63B3BB69-23CF-44E3-9099-C40C66FF867C}">
                  <a14:compatExt spid="_x0000_s295944"/>
                </a:ext>
                <a:ext uri="{FF2B5EF4-FFF2-40B4-BE49-F238E27FC236}">
                  <a16:creationId xmlns:a16="http://schemas.microsoft.com/office/drawing/2014/main" id="{00000000-0008-0000-0400-00000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5945" name="Button 9" hidden="1">
              <a:extLst>
                <a:ext uri="{63B3BB69-23CF-44E3-9099-C40C66FF867C}">
                  <a14:compatExt spid="_x0000_s295945"/>
                </a:ext>
                <a:ext uri="{FF2B5EF4-FFF2-40B4-BE49-F238E27FC236}">
                  <a16:creationId xmlns:a16="http://schemas.microsoft.com/office/drawing/2014/main" id="{00000000-0008-0000-0400-000009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5946" name="Button 10" hidden="1">
              <a:extLst>
                <a:ext uri="{63B3BB69-23CF-44E3-9099-C40C66FF867C}">
                  <a14:compatExt spid="_x0000_s295946"/>
                </a:ext>
                <a:ext uri="{FF2B5EF4-FFF2-40B4-BE49-F238E27FC236}">
                  <a16:creationId xmlns:a16="http://schemas.microsoft.com/office/drawing/2014/main" id="{00000000-0008-0000-0400-00000A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5947" name="Button 11" hidden="1">
              <a:extLst>
                <a:ext uri="{63B3BB69-23CF-44E3-9099-C40C66FF867C}">
                  <a14:compatExt spid="_x0000_s295947"/>
                </a:ext>
                <a:ext uri="{FF2B5EF4-FFF2-40B4-BE49-F238E27FC236}">
                  <a16:creationId xmlns:a16="http://schemas.microsoft.com/office/drawing/2014/main" id="{00000000-0008-0000-0400-00000B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5948" name="Button 12" hidden="1">
              <a:extLst>
                <a:ext uri="{63B3BB69-23CF-44E3-9099-C40C66FF867C}">
                  <a14:compatExt spid="_x0000_s295948"/>
                </a:ext>
                <a:ext uri="{FF2B5EF4-FFF2-40B4-BE49-F238E27FC236}">
                  <a16:creationId xmlns:a16="http://schemas.microsoft.com/office/drawing/2014/main" id="{00000000-0008-0000-0400-00000C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5949" name="Button 13" hidden="1">
              <a:extLst>
                <a:ext uri="{63B3BB69-23CF-44E3-9099-C40C66FF867C}">
                  <a14:compatExt spid="_x0000_s295949"/>
                </a:ext>
                <a:ext uri="{FF2B5EF4-FFF2-40B4-BE49-F238E27FC236}">
                  <a16:creationId xmlns:a16="http://schemas.microsoft.com/office/drawing/2014/main" id="{00000000-0008-0000-0400-00000D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5950" name="Button 14" hidden="1">
              <a:extLst>
                <a:ext uri="{63B3BB69-23CF-44E3-9099-C40C66FF867C}">
                  <a14:compatExt spid="_x0000_s295950"/>
                </a:ext>
                <a:ext uri="{FF2B5EF4-FFF2-40B4-BE49-F238E27FC236}">
                  <a16:creationId xmlns:a16="http://schemas.microsoft.com/office/drawing/2014/main" id="{00000000-0008-0000-0400-00000E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5951" name="Button 15" hidden="1">
              <a:extLst>
                <a:ext uri="{63B3BB69-23CF-44E3-9099-C40C66FF867C}">
                  <a14:compatExt spid="_x0000_s295951"/>
                </a:ext>
                <a:ext uri="{FF2B5EF4-FFF2-40B4-BE49-F238E27FC236}">
                  <a16:creationId xmlns:a16="http://schemas.microsoft.com/office/drawing/2014/main" id="{00000000-0008-0000-0400-00000F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5952" name="Button 16" hidden="1">
              <a:extLst>
                <a:ext uri="{63B3BB69-23CF-44E3-9099-C40C66FF867C}">
                  <a14:compatExt spid="_x0000_s295952"/>
                </a:ext>
                <a:ext uri="{FF2B5EF4-FFF2-40B4-BE49-F238E27FC236}">
                  <a16:creationId xmlns:a16="http://schemas.microsoft.com/office/drawing/2014/main" id="{00000000-0008-0000-0400-000010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5953" name="Button 17" hidden="1">
              <a:extLst>
                <a:ext uri="{63B3BB69-23CF-44E3-9099-C40C66FF867C}">
                  <a14:compatExt spid="_x0000_s295953"/>
                </a:ext>
                <a:ext uri="{FF2B5EF4-FFF2-40B4-BE49-F238E27FC236}">
                  <a16:creationId xmlns:a16="http://schemas.microsoft.com/office/drawing/2014/main" id="{00000000-0008-0000-0400-00001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5954" name="Button 18" hidden="1">
              <a:extLst>
                <a:ext uri="{63B3BB69-23CF-44E3-9099-C40C66FF867C}">
                  <a14:compatExt spid="_x0000_s295954"/>
                </a:ext>
                <a:ext uri="{FF2B5EF4-FFF2-40B4-BE49-F238E27FC236}">
                  <a16:creationId xmlns:a16="http://schemas.microsoft.com/office/drawing/2014/main" id="{00000000-0008-0000-0400-000012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5955" name="Button 19" hidden="1">
              <a:extLst>
                <a:ext uri="{63B3BB69-23CF-44E3-9099-C40C66FF867C}">
                  <a14:compatExt spid="_x0000_s295955"/>
                </a:ext>
                <a:ext uri="{FF2B5EF4-FFF2-40B4-BE49-F238E27FC236}">
                  <a16:creationId xmlns:a16="http://schemas.microsoft.com/office/drawing/2014/main" id="{00000000-0008-0000-0400-000013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5956" name="Button 20" hidden="1">
              <a:extLst>
                <a:ext uri="{63B3BB69-23CF-44E3-9099-C40C66FF867C}">
                  <a14:compatExt spid="_x0000_s295956"/>
                </a:ext>
                <a:ext uri="{FF2B5EF4-FFF2-40B4-BE49-F238E27FC236}">
                  <a16:creationId xmlns:a16="http://schemas.microsoft.com/office/drawing/2014/main" id="{00000000-0008-0000-0400-000014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5957" name="Button 21" hidden="1">
              <a:extLst>
                <a:ext uri="{63B3BB69-23CF-44E3-9099-C40C66FF867C}">
                  <a14:compatExt spid="_x0000_s295957"/>
                </a:ext>
                <a:ext uri="{FF2B5EF4-FFF2-40B4-BE49-F238E27FC236}">
                  <a16:creationId xmlns:a16="http://schemas.microsoft.com/office/drawing/2014/main" id="{00000000-0008-0000-0400-000015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5958" name="Button 22" hidden="1">
              <a:extLst>
                <a:ext uri="{63B3BB69-23CF-44E3-9099-C40C66FF867C}">
                  <a14:compatExt spid="_x0000_s295958"/>
                </a:ext>
                <a:ext uri="{FF2B5EF4-FFF2-40B4-BE49-F238E27FC236}">
                  <a16:creationId xmlns:a16="http://schemas.microsoft.com/office/drawing/2014/main" id="{00000000-0008-0000-0400-000016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5959" name="Button 23" hidden="1">
              <a:extLst>
                <a:ext uri="{63B3BB69-23CF-44E3-9099-C40C66FF867C}">
                  <a14:compatExt spid="_x0000_s295959"/>
                </a:ext>
                <a:ext uri="{FF2B5EF4-FFF2-40B4-BE49-F238E27FC236}">
                  <a16:creationId xmlns:a16="http://schemas.microsoft.com/office/drawing/2014/main" id="{00000000-0008-0000-0400-000017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5960" name="Button 24" hidden="1">
              <a:extLst>
                <a:ext uri="{63B3BB69-23CF-44E3-9099-C40C66FF867C}">
                  <a14:compatExt spid="_x0000_s295960"/>
                </a:ext>
                <a:ext uri="{FF2B5EF4-FFF2-40B4-BE49-F238E27FC236}">
                  <a16:creationId xmlns:a16="http://schemas.microsoft.com/office/drawing/2014/main" id="{00000000-0008-0000-0400-00001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5961" name="Button 25" hidden="1">
              <a:extLst>
                <a:ext uri="{63B3BB69-23CF-44E3-9099-C40C66FF867C}">
                  <a14:compatExt spid="_x0000_s295961"/>
                </a:ext>
                <a:ext uri="{FF2B5EF4-FFF2-40B4-BE49-F238E27FC236}">
                  <a16:creationId xmlns:a16="http://schemas.microsoft.com/office/drawing/2014/main" id="{00000000-0008-0000-0400-000019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5962" name="Button 26" hidden="1">
              <a:extLst>
                <a:ext uri="{63B3BB69-23CF-44E3-9099-C40C66FF867C}">
                  <a14:compatExt spid="_x0000_s295962"/>
                </a:ext>
                <a:ext uri="{FF2B5EF4-FFF2-40B4-BE49-F238E27FC236}">
                  <a16:creationId xmlns:a16="http://schemas.microsoft.com/office/drawing/2014/main" id="{00000000-0008-0000-0400-00001A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159745" name="Button 1" hidden="1">
              <a:extLst>
                <a:ext uri="{63B3BB69-23CF-44E3-9099-C40C66FF867C}">
                  <a14:compatExt spid="_x0000_s159745"/>
                </a:ext>
                <a:ext uri="{FF2B5EF4-FFF2-40B4-BE49-F238E27FC236}">
                  <a16:creationId xmlns:a16="http://schemas.microsoft.com/office/drawing/2014/main" id="{00000000-0008-0000-0500-00000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159746" name="Button 2" hidden="1">
              <a:extLst>
                <a:ext uri="{63B3BB69-23CF-44E3-9099-C40C66FF867C}">
                  <a14:compatExt spid="_x0000_s159746"/>
                </a:ext>
                <a:ext uri="{FF2B5EF4-FFF2-40B4-BE49-F238E27FC236}">
                  <a16:creationId xmlns:a16="http://schemas.microsoft.com/office/drawing/2014/main" id="{00000000-0008-0000-0500-000002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159747" name="Button 3" hidden="1">
              <a:extLst>
                <a:ext uri="{63B3BB69-23CF-44E3-9099-C40C66FF867C}">
                  <a14:compatExt spid="_x0000_s159747"/>
                </a:ext>
                <a:ext uri="{FF2B5EF4-FFF2-40B4-BE49-F238E27FC236}">
                  <a16:creationId xmlns:a16="http://schemas.microsoft.com/office/drawing/2014/main" id="{00000000-0008-0000-0500-000003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159748" name="Button 4" hidden="1">
              <a:extLst>
                <a:ext uri="{63B3BB69-23CF-44E3-9099-C40C66FF867C}">
                  <a14:compatExt spid="_x0000_s159748"/>
                </a:ext>
                <a:ext uri="{FF2B5EF4-FFF2-40B4-BE49-F238E27FC236}">
                  <a16:creationId xmlns:a16="http://schemas.microsoft.com/office/drawing/2014/main" id="{00000000-0008-0000-0500-000004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159749" name="Button 5" hidden="1">
              <a:extLst>
                <a:ext uri="{63B3BB69-23CF-44E3-9099-C40C66FF867C}">
                  <a14:compatExt spid="_x0000_s159749"/>
                </a:ext>
                <a:ext uri="{FF2B5EF4-FFF2-40B4-BE49-F238E27FC236}">
                  <a16:creationId xmlns:a16="http://schemas.microsoft.com/office/drawing/2014/main" id="{00000000-0008-0000-0500-000005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159750" name="Button 6" hidden="1">
              <a:extLst>
                <a:ext uri="{63B3BB69-23CF-44E3-9099-C40C66FF867C}">
                  <a14:compatExt spid="_x0000_s159750"/>
                </a:ext>
                <a:ext uri="{FF2B5EF4-FFF2-40B4-BE49-F238E27FC236}">
                  <a16:creationId xmlns:a16="http://schemas.microsoft.com/office/drawing/2014/main" id="{00000000-0008-0000-0500-000006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159751" name="Button 7" hidden="1">
              <a:extLst>
                <a:ext uri="{63B3BB69-23CF-44E3-9099-C40C66FF867C}">
                  <a14:compatExt spid="_x0000_s159751"/>
                </a:ext>
                <a:ext uri="{FF2B5EF4-FFF2-40B4-BE49-F238E27FC236}">
                  <a16:creationId xmlns:a16="http://schemas.microsoft.com/office/drawing/2014/main" id="{00000000-0008-0000-0500-000007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159752" name="Button 8" hidden="1">
              <a:extLst>
                <a:ext uri="{63B3BB69-23CF-44E3-9099-C40C66FF867C}">
                  <a14:compatExt spid="_x0000_s159752"/>
                </a:ext>
                <a:ext uri="{FF2B5EF4-FFF2-40B4-BE49-F238E27FC236}">
                  <a16:creationId xmlns:a16="http://schemas.microsoft.com/office/drawing/2014/main" id="{00000000-0008-0000-0500-00000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159753" name="Button 9" hidden="1">
              <a:extLst>
                <a:ext uri="{63B3BB69-23CF-44E3-9099-C40C66FF867C}">
                  <a14:compatExt spid="_x0000_s159753"/>
                </a:ext>
                <a:ext uri="{FF2B5EF4-FFF2-40B4-BE49-F238E27FC236}">
                  <a16:creationId xmlns:a16="http://schemas.microsoft.com/office/drawing/2014/main" id="{00000000-0008-0000-0500-00000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159755" name="Button 11" hidden="1">
              <a:extLst>
                <a:ext uri="{63B3BB69-23CF-44E3-9099-C40C66FF867C}">
                  <a14:compatExt spid="_x0000_s159755"/>
                </a:ext>
                <a:ext uri="{FF2B5EF4-FFF2-40B4-BE49-F238E27FC236}">
                  <a16:creationId xmlns:a16="http://schemas.microsoft.com/office/drawing/2014/main" id="{00000000-0008-0000-0500-00000B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159756" name="Button 12" hidden="1">
              <a:extLst>
                <a:ext uri="{63B3BB69-23CF-44E3-9099-C40C66FF867C}">
                  <a14:compatExt spid="_x0000_s159756"/>
                </a:ext>
                <a:ext uri="{FF2B5EF4-FFF2-40B4-BE49-F238E27FC236}">
                  <a16:creationId xmlns:a16="http://schemas.microsoft.com/office/drawing/2014/main" id="{00000000-0008-0000-0500-00000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159757" name="Button 13" hidden="1">
              <a:extLst>
                <a:ext uri="{63B3BB69-23CF-44E3-9099-C40C66FF867C}">
                  <a14:compatExt spid="_x0000_s159757"/>
                </a:ext>
                <a:ext uri="{FF2B5EF4-FFF2-40B4-BE49-F238E27FC236}">
                  <a16:creationId xmlns:a16="http://schemas.microsoft.com/office/drawing/2014/main" id="{00000000-0008-0000-0500-00000D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159758" name="Button 14" hidden="1">
              <a:extLst>
                <a:ext uri="{63B3BB69-23CF-44E3-9099-C40C66FF867C}">
                  <a14:compatExt spid="_x0000_s159758"/>
                </a:ext>
                <a:ext uri="{FF2B5EF4-FFF2-40B4-BE49-F238E27FC236}">
                  <a16:creationId xmlns:a16="http://schemas.microsoft.com/office/drawing/2014/main" id="{00000000-0008-0000-0500-00000E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159760" name="Button 16" hidden="1">
              <a:extLst>
                <a:ext uri="{63B3BB69-23CF-44E3-9099-C40C66FF867C}">
                  <a14:compatExt spid="_x0000_s159760"/>
                </a:ext>
                <a:ext uri="{FF2B5EF4-FFF2-40B4-BE49-F238E27FC236}">
                  <a16:creationId xmlns:a16="http://schemas.microsoft.com/office/drawing/2014/main" id="{00000000-0008-0000-0500-00001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159762" name="Button 18" hidden="1">
              <a:extLst>
                <a:ext uri="{63B3BB69-23CF-44E3-9099-C40C66FF867C}">
                  <a14:compatExt spid="_x0000_s159762"/>
                </a:ext>
                <a:ext uri="{FF2B5EF4-FFF2-40B4-BE49-F238E27FC236}">
                  <a16:creationId xmlns:a16="http://schemas.microsoft.com/office/drawing/2014/main" id="{00000000-0008-0000-0500-000012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159768" name="Button 24" hidden="1">
              <a:extLst>
                <a:ext uri="{63B3BB69-23CF-44E3-9099-C40C66FF867C}">
                  <a14:compatExt spid="_x0000_s159768"/>
                </a:ext>
                <a:ext uri="{FF2B5EF4-FFF2-40B4-BE49-F238E27FC236}">
                  <a16:creationId xmlns:a16="http://schemas.microsoft.com/office/drawing/2014/main" id="{00000000-0008-0000-0500-00001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159769" name="Button 25" hidden="1">
              <a:extLst>
                <a:ext uri="{63B3BB69-23CF-44E3-9099-C40C66FF867C}">
                  <a14:compatExt spid="_x0000_s159769"/>
                </a:ext>
                <a:ext uri="{FF2B5EF4-FFF2-40B4-BE49-F238E27FC236}">
                  <a16:creationId xmlns:a16="http://schemas.microsoft.com/office/drawing/2014/main" id="{00000000-0008-0000-0500-00001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159770" name="Button 26" hidden="1">
              <a:extLst>
                <a:ext uri="{63B3BB69-23CF-44E3-9099-C40C66FF867C}">
                  <a14:compatExt spid="_x0000_s159770"/>
                </a:ext>
                <a:ext uri="{FF2B5EF4-FFF2-40B4-BE49-F238E27FC236}">
                  <a16:creationId xmlns:a16="http://schemas.microsoft.com/office/drawing/2014/main" id="{00000000-0008-0000-0500-00001A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159771" name="Button 27" hidden="1">
              <a:extLst>
                <a:ext uri="{63B3BB69-23CF-44E3-9099-C40C66FF867C}">
                  <a14:compatExt spid="_x0000_s159771"/>
                </a:ext>
                <a:ext uri="{FF2B5EF4-FFF2-40B4-BE49-F238E27FC236}">
                  <a16:creationId xmlns:a16="http://schemas.microsoft.com/office/drawing/2014/main" id="{00000000-0008-0000-0500-00001B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159772" name="Button 28" hidden="1">
              <a:extLst>
                <a:ext uri="{63B3BB69-23CF-44E3-9099-C40C66FF867C}">
                  <a14:compatExt spid="_x0000_s159772"/>
                </a:ext>
                <a:ext uri="{FF2B5EF4-FFF2-40B4-BE49-F238E27FC236}">
                  <a16:creationId xmlns:a16="http://schemas.microsoft.com/office/drawing/2014/main" id="{00000000-0008-0000-0500-00001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159773" name="Button 29" hidden="1">
              <a:extLst>
                <a:ext uri="{63B3BB69-23CF-44E3-9099-C40C66FF867C}">
                  <a14:compatExt spid="_x0000_s159773"/>
                </a:ext>
                <a:ext uri="{FF2B5EF4-FFF2-40B4-BE49-F238E27FC236}">
                  <a16:creationId xmlns:a16="http://schemas.microsoft.com/office/drawing/2014/main" id="{00000000-0008-0000-0500-00001D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159774" name="Button 30" hidden="1">
              <a:extLst>
                <a:ext uri="{63B3BB69-23CF-44E3-9099-C40C66FF867C}">
                  <a14:compatExt spid="_x0000_s159774"/>
                </a:ext>
                <a:ext uri="{FF2B5EF4-FFF2-40B4-BE49-F238E27FC236}">
                  <a16:creationId xmlns:a16="http://schemas.microsoft.com/office/drawing/2014/main" id="{00000000-0008-0000-0500-00001E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159775" name="Button 31" hidden="1">
              <a:extLst>
                <a:ext uri="{63B3BB69-23CF-44E3-9099-C40C66FF867C}">
                  <a14:compatExt spid="_x0000_s159775"/>
                </a:ext>
                <a:ext uri="{FF2B5EF4-FFF2-40B4-BE49-F238E27FC236}">
                  <a16:creationId xmlns:a16="http://schemas.microsoft.com/office/drawing/2014/main" id="{00000000-0008-0000-0500-00001F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159776" name="Button 32" hidden="1">
              <a:extLst>
                <a:ext uri="{63B3BB69-23CF-44E3-9099-C40C66FF867C}">
                  <a14:compatExt spid="_x0000_s159776"/>
                </a:ext>
                <a:ext uri="{FF2B5EF4-FFF2-40B4-BE49-F238E27FC236}">
                  <a16:creationId xmlns:a16="http://schemas.microsoft.com/office/drawing/2014/main" id="{00000000-0008-0000-0500-00002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159777" name="Button 33" hidden="1">
              <a:extLst>
                <a:ext uri="{63B3BB69-23CF-44E3-9099-C40C66FF867C}">
                  <a14:compatExt spid="_x0000_s159777"/>
                </a:ext>
                <a:ext uri="{FF2B5EF4-FFF2-40B4-BE49-F238E27FC236}">
                  <a16:creationId xmlns:a16="http://schemas.microsoft.com/office/drawing/2014/main" id="{00000000-0008-0000-0500-00002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1057" name="Button 1" hidden="1">
              <a:extLst>
                <a:ext uri="{63B3BB69-23CF-44E3-9099-C40C66FF867C}">
                  <a14:compatExt spid="_x0000_s301057"/>
                </a:ext>
                <a:ext uri="{FF2B5EF4-FFF2-40B4-BE49-F238E27FC236}">
                  <a16:creationId xmlns:a16="http://schemas.microsoft.com/office/drawing/2014/main" id="{00000000-0008-0000-0600-00000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1058" name="Button 2" hidden="1">
              <a:extLst>
                <a:ext uri="{63B3BB69-23CF-44E3-9099-C40C66FF867C}">
                  <a14:compatExt spid="_x0000_s301058"/>
                </a:ext>
                <a:ext uri="{FF2B5EF4-FFF2-40B4-BE49-F238E27FC236}">
                  <a16:creationId xmlns:a16="http://schemas.microsoft.com/office/drawing/2014/main" id="{00000000-0008-0000-0600-000002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1059" name="Button 3" hidden="1">
              <a:extLst>
                <a:ext uri="{63B3BB69-23CF-44E3-9099-C40C66FF867C}">
                  <a14:compatExt spid="_x0000_s301059"/>
                </a:ext>
                <a:ext uri="{FF2B5EF4-FFF2-40B4-BE49-F238E27FC236}">
                  <a16:creationId xmlns:a16="http://schemas.microsoft.com/office/drawing/2014/main" id="{00000000-0008-0000-0600-000003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1060" name="Button 4" hidden="1">
              <a:extLst>
                <a:ext uri="{63B3BB69-23CF-44E3-9099-C40C66FF867C}">
                  <a14:compatExt spid="_x0000_s301060"/>
                </a:ext>
                <a:ext uri="{FF2B5EF4-FFF2-40B4-BE49-F238E27FC236}">
                  <a16:creationId xmlns:a16="http://schemas.microsoft.com/office/drawing/2014/main" id="{00000000-0008-0000-0600-000004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1061" name="Button 5" hidden="1">
              <a:extLst>
                <a:ext uri="{63B3BB69-23CF-44E3-9099-C40C66FF867C}">
                  <a14:compatExt spid="_x0000_s301061"/>
                </a:ext>
                <a:ext uri="{FF2B5EF4-FFF2-40B4-BE49-F238E27FC236}">
                  <a16:creationId xmlns:a16="http://schemas.microsoft.com/office/drawing/2014/main" id="{00000000-0008-0000-0600-000005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1062" name="Button 6" hidden="1">
              <a:extLst>
                <a:ext uri="{63B3BB69-23CF-44E3-9099-C40C66FF867C}">
                  <a14:compatExt spid="_x0000_s301062"/>
                </a:ext>
                <a:ext uri="{FF2B5EF4-FFF2-40B4-BE49-F238E27FC236}">
                  <a16:creationId xmlns:a16="http://schemas.microsoft.com/office/drawing/2014/main" id="{00000000-0008-0000-0600-000006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1063" name="Button 7" hidden="1">
              <a:extLst>
                <a:ext uri="{63B3BB69-23CF-44E3-9099-C40C66FF867C}">
                  <a14:compatExt spid="_x0000_s301063"/>
                </a:ext>
                <a:ext uri="{FF2B5EF4-FFF2-40B4-BE49-F238E27FC236}">
                  <a16:creationId xmlns:a16="http://schemas.microsoft.com/office/drawing/2014/main" id="{00000000-0008-0000-0600-000007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1064" name="Button 8" hidden="1">
              <a:extLst>
                <a:ext uri="{63B3BB69-23CF-44E3-9099-C40C66FF867C}">
                  <a14:compatExt spid="_x0000_s301064"/>
                </a:ext>
                <a:ext uri="{FF2B5EF4-FFF2-40B4-BE49-F238E27FC236}">
                  <a16:creationId xmlns:a16="http://schemas.microsoft.com/office/drawing/2014/main" id="{00000000-0008-0000-0600-00000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1065" name="Button 9" hidden="1">
              <a:extLst>
                <a:ext uri="{63B3BB69-23CF-44E3-9099-C40C66FF867C}">
                  <a14:compatExt spid="_x0000_s301065"/>
                </a:ext>
                <a:ext uri="{FF2B5EF4-FFF2-40B4-BE49-F238E27FC236}">
                  <a16:creationId xmlns:a16="http://schemas.microsoft.com/office/drawing/2014/main" id="{00000000-0008-0000-0600-000009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1066" name="Button 10" hidden="1">
              <a:extLst>
                <a:ext uri="{63B3BB69-23CF-44E3-9099-C40C66FF867C}">
                  <a14:compatExt spid="_x0000_s301066"/>
                </a:ext>
                <a:ext uri="{FF2B5EF4-FFF2-40B4-BE49-F238E27FC236}">
                  <a16:creationId xmlns:a16="http://schemas.microsoft.com/office/drawing/2014/main" id="{00000000-0008-0000-0600-00000A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1067" name="Button 11" hidden="1">
              <a:extLst>
                <a:ext uri="{63B3BB69-23CF-44E3-9099-C40C66FF867C}">
                  <a14:compatExt spid="_x0000_s301067"/>
                </a:ext>
                <a:ext uri="{FF2B5EF4-FFF2-40B4-BE49-F238E27FC236}">
                  <a16:creationId xmlns:a16="http://schemas.microsoft.com/office/drawing/2014/main" id="{00000000-0008-0000-0600-00000B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1068" name="Button 12" hidden="1">
              <a:extLst>
                <a:ext uri="{63B3BB69-23CF-44E3-9099-C40C66FF867C}">
                  <a14:compatExt spid="_x0000_s301068"/>
                </a:ext>
                <a:ext uri="{FF2B5EF4-FFF2-40B4-BE49-F238E27FC236}">
                  <a16:creationId xmlns:a16="http://schemas.microsoft.com/office/drawing/2014/main" id="{00000000-0008-0000-0600-00000C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1069" name="Button 13" hidden="1">
              <a:extLst>
                <a:ext uri="{63B3BB69-23CF-44E3-9099-C40C66FF867C}">
                  <a14:compatExt spid="_x0000_s301069"/>
                </a:ext>
                <a:ext uri="{FF2B5EF4-FFF2-40B4-BE49-F238E27FC236}">
                  <a16:creationId xmlns:a16="http://schemas.microsoft.com/office/drawing/2014/main" id="{00000000-0008-0000-0600-00000D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1070" name="Button 14" hidden="1">
              <a:extLst>
                <a:ext uri="{63B3BB69-23CF-44E3-9099-C40C66FF867C}">
                  <a14:compatExt spid="_x0000_s301070"/>
                </a:ext>
                <a:ext uri="{FF2B5EF4-FFF2-40B4-BE49-F238E27FC236}">
                  <a16:creationId xmlns:a16="http://schemas.microsoft.com/office/drawing/2014/main" id="{00000000-0008-0000-0600-00000E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1071" name="Button 15" hidden="1">
              <a:extLst>
                <a:ext uri="{63B3BB69-23CF-44E3-9099-C40C66FF867C}">
                  <a14:compatExt spid="_x0000_s301071"/>
                </a:ext>
                <a:ext uri="{FF2B5EF4-FFF2-40B4-BE49-F238E27FC236}">
                  <a16:creationId xmlns:a16="http://schemas.microsoft.com/office/drawing/2014/main" id="{00000000-0008-0000-0600-00000F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1072" name="Button 16" hidden="1">
              <a:extLst>
                <a:ext uri="{63B3BB69-23CF-44E3-9099-C40C66FF867C}">
                  <a14:compatExt spid="_x0000_s301072"/>
                </a:ext>
                <a:ext uri="{FF2B5EF4-FFF2-40B4-BE49-F238E27FC236}">
                  <a16:creationId xmlns:a16="http://schemas.microsoft.com/office/drawing/2014/main" id="{00000000-0008-0000-0600-000010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1073" name="Button 17" hidden="1">
              <a:extLst>
                <a:ext uri="{63B3BB69-23CF-44E3-9099-C40C66FF867C}">
                  <a14:compatExt spid="_x0000_s301073"/>
                </a:ext>
                <a:ext uri="{FF2B5EF4-FFF2-40B4-BE49-F238E27FC236}">
                  <a16:creationId xmlns:a16="http://schemas.microsoft.com/office/drawing/2014/main" id="{00000000-0008-0000-0600-00001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1074" name="Button 18" hidden="1">
              <a:extLst>
                <a:ext uri="{63B3BB69-23CF-44E3-9099-C40C66FF867C}">
                  <a14:compatExt spid="_x0000_s301074"/>
                </a:ext>
                <a:ext uri="{FF2B5EF4-FFF2-40B4-BE49-F238E27FC236}">
                  <a16:creationId xmlns:a16="http://schemas.microsoft.com/office/drawing/2014/main" id="{00000000-0008-0000-0600-000012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1075" name="Button 19" hidden="1">
              <a:extLst>
                <a:ext uri="{63B3BB69-23CF-44E3-9099-C40C66FF867C}">
                  <a14:compatExt spid="_x0000_s301075"/>
                </a:ext>
                <a:ext uri="{FF2B5EF4-FFF2-40B4-BE49-F238E27FC236}">
                  <a16:creationId xmlns:a16="http://schemas.microsoft.com/office/drawing/2014/main" id="{00000000-0008-0000-0600-000013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1076" name="Button 20" hidden="1">
              <a:extLst>
                <a:ext uri="{63B3BB69-23CF-44E3-9099-C40C66FF867C}">
                  <a14:compatExt spid="_x0000_s301076"/>
                </a:ext>
                <a:ext uri="{FF2B5EF4-FFF2-40B4-BE49-F238E27FC236}">
                  <a16:creationId xmlns:a16="http://schemas.microsoft.com/office/drawing/2014/main" id="{00000000-0008-0000-0600-000014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1077" name="Button 21" hidden="1">
              <a:extLst>
                <a:ext uri="{63B3BB69-23CF-44E3-9099-C40C66FF867C}">
                  <a14:compatExt spid="_x0000_s301077"/>
                </a:ext>
                <a:ext uri="{FF2B5EF4-FFF2-40B4-BE49-F238E27FC236}">
                  <a16:creationId xmlns:a16="http://schemas.microsoft.com/office/drawing/2014/main" id="{00000000-0008-0000-0600-000015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1078" name="Button 22" hidden="1">
              <a:extLst>
                <a:ext uri="{63B3BB69-23CF-44E3-9099-C40C66FF867C}">
                  <a14:compatExt spid="_x0000_s301078"/>
                </a:ext>
                <a:ext uri="{FF2B5EF4-FFF2-40B4-BE49-F238E27FC236}">
                  <a16:creationId xmlns:a16="http://schemas.microsoft.com/office/drawing/2014/main" id="{00000000-0008-0000-0600-000016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1079" name="Button 23" hidden="1">
              <a:extLst>
                <a:ext uri="{63B3BB69-23CF-44E3-9099-C40C66FF867C}">
                  <a14:compatExt spid="_x0000_s301079"/>
                </a:ext>
                <a:ext uri="{FF2B5EF4-FFF2-40B4-BE49-F238E27FC236}">
                  <a16:creationId xmlns:a16="http://schemas.microsoft.com/office/drawing/2014/main" id="{00000000-0008-0000-0600-000017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1080" name="Button 24" hidden="1">
              <a:extLst>
                <a:ext uri="{63B3BB69-23CF-44E3-9099-C40C66FF867C}">
                  <a14:compatExt spid="_x0000_s301080"/>
                </a:ext>
                <a:ext uri="{FF2B5EF4-FFF2-40B4-BE49-F238E27FC236}">
                  <a16:creationId xmlns:a16="http://schemas.microsoft.com/office/drawing/2014/main" id="{00000000-0008-0000-0600-00001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1081" name="Button 25" hidden="1">
              <a:extLst>
                <a:ext uri="{63B3BB69-23CF-44E3-9099-C40C66FF867C}">
                  <a14:compatExt spid="_x0000_s301081"/>
                </a:ext>
                <a:ext uri="{FF2B5EF4-FFF2-40B4-BE49-F238E27FC236}">
                  <a16:creationId xmlns:a16="http://schemas.microsoft.com/office/drawing/2014/main" id="{00000000-0008-0000-0600-000019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1082" name="Button 26" hidden="1">
              <a:extLst>
                <a:ext uri="{63B3BB69-23CF-44E3-9099-C40C66FF867C}">
                  <a14:compatExt spid="_x0000_s301082"/>
                </a:ext>
                <a:ext uri="{FF2B5EF4-FFF2-40B4-BE49-F238E27FC236}">
                  <a16:creationId xmlns:a16="http://schemas.microsoft.com/office/drawing/2014/main" id="{00000000-0008-0000-0600-00001A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2081" name="Button 1" hidden="1">
              <a:extLst>
                <a:ext uri="{63B3BB69-23CF-44E3-9099-C40C66FF867C}">
                  <a14:compatExt spid="_x0000_s302081"/>
                </a:ext>
                <a:ext uri="{FF2B5EF4-FFF2-40B4-BE49-F238E27FC236}">
                  <a16:creationId xmlns:a16="http://schemas.microsoft.com/office/drawing/2014/main" id="{00000000-0008-0000-0700-00000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2082" name="Button 2" hidden="1">
              <a:extLst>
                <a:ext uri="{63B3BB69-23CF-44E3-9099-C40C66FF867C}">
                  <a14:compatExt spid="_x0000_s302082"/>
                </a:ext>
                <a:ext uri="{FF2B5EF4-FFF2-40B4-BE49-F238E27FC236}">
                  <a16:creationId xmlns:a16="http://schemas.microsoft.com/office/drawing/2014/main" id="{00000000-0008-0000-0700-000002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2083" name="Button 3" hidden="1">
              <a:extLst>
                <a:ext uri="{63B3BB69-23CF-44E3-9099-C40C66FF867C}">
                  <a14:compatExt spid="_x0000_s302083"/>
                </a:ext>
                <a:ext uri="{FF2B5EF4-FFF2-40B4-BE49-F238E27FC236}">
                  <a16:creationId xmlns:a16="http://schemas.microsoft.com/office/drawing/2014/main" id="{00000000-0008-0000-0700-000003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2084" name="Button 4" hidden="1">
              <a:extLst>
                <a:ext uri="{63B3BB69-23CF-44E3-9099-C40C66FF867C}">
                  <a14:compatExt spid="_x0000_s302084"/>
                </a:ext>
                <a:ext uri="{FF2B5EF4-FFF2-40B4-BE49-F238E27FC236}">
                  <a16:creationId xmlns:a16="http://schemas.microsoft.com/office/drawing/2014/main" id="{00000000-0008-0000-0700-000004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2085" name="Button 5" hidden="1">
              <a:extLst>
                <a:ext uri="{63B3BB69-23CF-44E3-9099-C40C66FF867C}">
                  <a14:compatExt spid="_x0000_s302085"/>
                </a:ext>
                <a:ext uri="{FF2B5EF4-FFF2-40B4-BE49-F238E27FC236}">
                  <a16:creationId xmlns:a16="http://schemas.microsoft.com/office/drawing/2014/main" id="{00000000-0008-0000-0700-000005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2086" name="Button 6" hidden="1">
              <a:extLst>
                <a:ext uri="{63B3BB69-23CF-44E3-9099-C40C66FF867C}">
                  <a14:compatExt spid="_x0000_s302086"/>
                </a:ext>
                <a:ext uri="{FF2B5EF4-FFF2-40B4-BE49-F238E27FC236}">
                  <a16:creationId xmlns:a16="http://schemas.microsoft.com/office/drawing/2014/main" id="{00000000-0008-0000-0700-000006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2087" name="Button 7" hidden="1">
              <a:extLst>
                <a:ext uri="{63B3BB69-23CF-44E3-9099-C40C66FF867C}">
                  <a14:compatExt spid="_x0000_s302087"/>
                </a:ext>
                <a:ext uri="{FF2B5EF4-FFF2-40B4-BE49-F238E27FC236}">
                  <a16:creationId xmlns:a16="http://schemas.microsoft.com/office/drawing/2014/main" id="{00000000-0008-0000-0700-000007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2088" name="Button 8" hidden="1">
              <a:extLst>
                <a:ext uri="{63B3BB69-23CF-44E3-9099-C40C66FF867C}">
                  <a14:compatExt spid="_x0000_s302088"/>
                </a:ext>
                <a:ext uri="{FF2B5EF4-FFF2-40B4-BE49-F238E27FC236}">
                  <a16:creationId xmlns:a16="http://schemas.microsoft.com/office/drawing/2014/main" id="{00000000-0008-0000-0700-00000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2089" name="Button 9" hidden="1">
              <a:extLst>
                <a:ext uri="{63B3BB69-23CF-44E3-9099-C40C66FF867C}">
                  <a14:compatExt spid="_x0000_s302089"/>
                </a:ext>
                <a:ext uri="{FF2B5EF4-FFF2-40B4-BE49-F238E27FC236}">
                  <a16:creationId xmlns:a16="http://schemas.microsoft.com/office/drawing/2014/main" id="{00000000-0008-0000-0700-000009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2090" name="Button 10" hidden="1">
              <a:extLst>
                <a:ext uri="{63B3BB69-23CF-44E3-9099-C40C66FF867C}">
                  <a14:compatExt spid="_x0000_s302090"/>
                </a:ext>
                <a:ext uri="{FF2B5EF4-FFF2-40B4-BE49-F238E27FC236}">
                  <a16:creationId xmlns:a16="http://schemas.microsoft.com/office/drawing/2014/main" id="{00000000-0008-0000-0700-00000A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2091" name="Button 11" hidden="1">
              <a:extLst>
                <a:ext uri="{63B3BB69-23CF-44E3-9099-C40C66FF867C}">
                  <a14:compatExt spid="_x0000_s302091"/>
                </a:ext>
                <a:ext uri="{FF2B5EF4-FFF2-40B4-BE49-F238E27FC236}">
                  <a16:creationId xmlns:a16="http://schemas.microsoft.com/office/drawing/2014/main" id="{00000000-0008-0000-0700-00000B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2092" name="Button 12" hidden="1">
              <a:extLst>
                <a:ext uri="{63B3BB69-23CF-44E3-9099-C40C66FF867C}">
                  <a14:compatExt spid="_x0000_s302092"/>
                </a:ext>
                <a:ext uri="{FF2B5EF4-FFF2-40B4-BE49-F238E27FC236}">
                  <a16:creationId xmlns:a16="http://schemas.microsoft.com/office/drawing/2014/main" id="{00000000-0008-0000-0700-00000C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2093" name="Button 13" hidden="1">
              <a:extLst>
                <a:ext uri="{63B3BB69-23CF-44E3-9099-C40C66FF867C}">
                  <a14:compatExt spid="_x0000_s302093"/>
                </a:ext>
                <a:ext uri="{FF2B5EF4-FFF2-40B4-BE49-F238E27FC236}">
                  <a16:creationId xmlns:a16="http://schemas.microsoft.com/office/drawing/2014/main" id="{00000000-0008-0000-0700-00000D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2094" name="Button 14" hidden="1">
              <a:extLst>
                <a:ext uri="{63B3BB69-23CF-44E3-9099-C40C66FF867C}">
                  <a14:compatExt spid="_x0000_s302094"/>
                </a:ext>
                <a:ext uri="{FF2B5EF4-FFF2-40B4-BE49-F238E27FC236}">
                  <a16:creationId xmlns:a16="http://schemas.microsoft.com/office/drawing/2014/main" id="{00000000-0008-0000-0700-00000E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2095" name="Button 15" hidden="1">
              <a:extLst>
                <a:ext uri="{63B3BB69-23CF-44E3-9099-C40C66FF867C}">
                  <a14:compatExt spid="_x0000_s302095"/>
                </a:ext>
                <a:ext uri="{FF2B5EF4-FFF2-40B4-BE49-F238E27FC236}">
                  <a16:creationId xmlns:a16="http://schemas.microsoft.com/office/drawing/2014/main" id="{00000000-0008-0000-0700-00000F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2096" name="Button 16" hidden="1">
              <a:extLst>
                <a:ext uri="{63B3BB69-23CF-44E3-9099-C40C66FF867C}">
                  <a14:compatExt spid="_x0000_s302096"/>
                </a:ext>
                <a:ext uri="{FF2B5EF4-FFF2-40B4-BE49-F238E27FC236}">
                  <a16:creationId xmlns:a16="http://schemas.microsoft.com/office/drawing/2014/main" id="{00000000-0008-0000-0700-000010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2097" name="Button 17" hidden="1">
              <a:extLst>
                <a:ext uri="{63B3BB69-23CF-44E3-9099-C40C66FF867C}">
                  <a14:compatExt spid="_x0000_s302097"/>
                </a:ext>
                <a:ext uri="{FF2B5EF4-FFF2-40B4-BE49-F238E27FC236}">
                  <a16:creationId xmlns:a16="http://schemas.microsoft.com/office/drawing/2014/main" id="{00000000-0008-0000-0700-00001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2098" name="Button 18" hidden="1">
              <a:extLst>
                <a:ext uri="{63B3BB69-23CF-44E3-9099-C40C66FF867C}">
                  <a14:compatExt spid="_x0000_s302098"/>
                </a:ext>
                <a:ext uri="{FF2B5EF4-FFF2-40B4-BE49-F238E27FC236}">
                  <a16:creationId xmlns:a16="http://schemas.microsoft.com/office/drawing/2014/main" id="{00000000-0008-0000-0700-000012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2099" name="Button 19" hidden="1">
              <a:extLst>
                <a:ext uri="{63B3BB69-23CF-44E3-9099-C40C66FF867C}">
                  <a14:compatExt spid="_x0000_s302099"/>
                </a:ext>
                <a:ext uri="{FF2B5EF4-FFF2-40B4-BE49-F238E27FC236}">
                  <a16:creationId xmlns:a16="http://schemas.microsoft.com/office/drawing/2014/main" id="{00000000-0008-0000-0700-000013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2100" name="Button 20" hidden="1">
              <a:extLst>
                <a:ext uri="{63B3BB69-23CF-44E3-9099-C40C66FF867C}">
                  <a14:compatExt spid="_x0000_s302100"/>
                </a:ext>
                <a:ext uri="{FF2B5EF4-FFF2-40B4-BE49-F238E27FC236}">
                  <a16:creationId xmlns:a16="http://schemas.microsoft.com/office/drawing/2014/main" id="{00000000-0008-0000-0700-000014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2101" name="Button 21" hidden="1">
              <a:extLst>
                <a:ext uri="{63B3BB69-23CF-44E3-9099-C40C66FF867C}">
                  <a14:compatExt spid="_x0000_s302101"/>
                </a:ext>
                <a:ext uri="{FF2B5EF4-FFF2-40B4-BE49-F238E27FC236}">
                  <a16:creationId xmlns:a16="http://schemas.microsoft.com/office/drawing/2014/main" id="{00000000-0008-0000-0700-000015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2102" name="Button 22" hidden="1">
              <a:extLst>
                <a:ext uri="{63B3BB69-23CF-44E3-9099-C40C66FF867C}">
                  <a14:compatExt spid="_x0000_s302102"/>
                </a:ext>
                <a:ext uri="{FF2B5EF4-FFF2-40B4-BE49-F238E27FC236}">
                  <a16:creationId xmlns:a16="http://schemas.microsoft.com/office/drawing/2014/main" id="{00000000-0008-0000-0700-000016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2103" name="Button 23" hidden="1">
              <a:extLst>
                <a:ext uri="{63B3BB69-23CF-44E3-9099-C40C66FF867C}">
                  <a14:compatExt spid="_x0000_s302103"/>
                </a:ext>
                <a:ext uri="{FF2B5EF4-FFF2-40B4-BE49-F238E27FC236}">
                  <a16:creationId xmlns:a16="http://schemas.microsoft.com/office/drawing/2014/main" id="{00000000-0008-0000-0700-000017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2104" name="Button 24" hidden="1">
              <a:extLst>
                <a:ext uri="{63B3BB69-23CF-44E3-9099-C40C66FF867C}">
                  <a14:compatExt spid="_x0000_s302104"/>
                </a:ext>
                <a:ext uri="{FF2B5EF4-FFF2-40B4-BE49-F238E27FC236}">
                  <a16:creationId xmlns:a16="http://schemas.microsoft.com/office/drawing/2014/main" id="{00000000-0008-0000-0700-00001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2105" name="Button 25" hidden="1">
              <a:extLst>
                <a:ext uri="{63B3BB69-23CF-44E3-9099-C40C66FF867C}">
                  <a14:compatExt spid="_x0000_s302105"/>
                </a:ext>
                <a:ext uri="{FF2B5EF4-FFF2-40B4-BE49-F238E27FC236}">
                  <a16:creationId xmlns:a16="http://schemas.microsoft.com/office/drawing/2014/main" id="{00000000-0008-0000-0700-000019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2106" name="Button 26" hidden="1">
              <a:extLst>
                <a:ext uri="{63B3BB69-23CF-44E3-9099-C40C66FF867C}">
                  <a14:compatExt spid="_x0000_s302106"/>
                </a:ext>
                <a:ext uri="{FF2B5EF4-FFF2-40B4-BE49-F238E27FC236}">
                  <a16:creationId xmlns:a16="http://schemas.microsoft.com/office/drawing/2014/main" id="{00000000-0008-0000-0700-00001A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4369" name="Button 1" hidden="1">
              <a:extLst>
                <a:ext uri="{63B3BB69-23CF-44E3-9099-C40C66FF867C}">
                  <a14:compatExt spid="_x0000_s314369"/>
                </a:ext>
                <a:ext uri="{FF2B5EF4-FFF2-40B4-BE49-F238E27FC236}">
                  <a16:creationId xmlns:a16="http://schemas.microsoft.com/office/drawing/2014/main" id="{00000000-0008-0000-0800-00000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4370" name="Button 2" hidden="1">
              <a:extLst>
                <a:ext uri="{63B3BB69-23CF-44E3-9099-C40C66FF867C}">
                  <a14:compatExt spid="_x0000_s314370"/>
                </a:ext>
                <a:ext uri="{FF2B5EF4-FFF2-40B4-BE49-F238E27FC236}">
                  <a16:creationId xmlns:a16="http://schemas.microsoft.com/office/drawing/2014/main" id="{00000000-0008-0000-0800-000002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4371" name="Button 3" hidden="1">
              <a:extLst>
                <a:ext uri="{63B3BB69-23CF-44E3-9099-C40C66FF867C}">
                  <a14:compatExt spid="_x0000_s314371"/>
                </a:ext>
                <a:ext uri="{FF2B5EF4-FFF2-40B4-BE49-F238E27FC236}">
                  <a16:creationId xmlns:a16="http://schemas.microsoft.com/office/drawing/2014/main" id="{00000000-0008-0000-0800-000003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4372" name="Button 4" hidden="1">
              <a:extLst>
                <a:ext uri="{63B3BB69-23CF-44E3-9099-C40C66FF867C}">
                  <a14:compatExt spid="_x0000_s314372"/>
                </a:ext>
                <a:ext uri="{FF2B5EF4-FFF2-40B4-BE49-F238E27FC236}">
                  <a16:creationId xmlns:a16="http://schemas.microsoft.com/office/drawing/2014/main" id="{00000000-0008-0000-0800-000004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4373" name="Button 5" hidden="1">
              <a:extLst>
                <a:ext uri="{63B3BB69-23CF-44E3-9099-C40C66FF867C}">
                  <a14:compatExt spid="_x0000_s314373"/>
                </a:ext>
                <a:ext uri="{FF2B5EF4-FFF2-40B4-BE49-F238E27FC236}">
                  <a16:creationId xmlns:a16="http://schemas.microsoft.com/office/drawing/2014/main" id="{00000000-0008-0000-0800-000005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4374" name="Button 6" hidden="1">
              <a:extLst>
                <a:ext uri="{63B3BB69-23CF-44E3-9099-C40C66FF867C}">
                  <a14:compatExt spid="_x0000_s314374"/>
                </a:ext>
                <a:ext uri="{FF2B5EF4-FFF2-40B4-BE49-F238E27FC236}">
                  <a16:creationId xmlns:a16="http://schemas.microsoft.com/office/drawing/2014/main" id="{00000000-0008-0000-0800-000006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4375" name="Button 7" hidden="1">
              <a:extLst>
                <a:ext uri="{63B3BB69-23CF-44E3-9099-C40C66FF867C}">
                  <a14:compatExt spid="_x0000_s314375"/>
                </a:ext>
                <a:ext uri="{FF2B5EF4-FFF2-40B4-BE49-F238E27FC236}">
                  <a16:creationId xmlns:a16="http://schemas.microsoft.com/office/drawing/2014/main" id="{00000000-0008-0000-0800-00000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4376" name="Button 8" hidden="1">
              <a:extLst>
                <a:ext uri="{63B3BB69-23CF-44E3-9099-C40C66FF867C}">
                  <a14:compatExt spid="_x0000_s314376"/>
                </a:ext>
                <a:ext uri="{FF2B5EF4-FFF2-40B4-BE49-F238E27FC236}">
                  <a16:creationId xmlns:a16="http://schemas.microsoft.com/office/drawing/2014/main" id="{00000000-0008-0000-0800-00000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4377" name="Button 9" hidden="1">
              <a:extLst>
                <a:ext uri="{63B3BB69-23CF-44E3-9099-C40C66FF867C}">
                  <a14:compatExt spid="_x0000_s314377"/>
                </a:ext>
                <a:ext uri="{FF2B5EF4-FFF2-40B4-BE49-F238E27FC236}">
                  <a16:creationId xmlns:a16="http://schemas.microsoft.com/office/drawing/2014/main" id="{00000000-0008-0000-0800-00000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4378" name="Button 10" hidden="1">
              <a:extLst>
                <a:ext uri="{63B3BB69-23CF-44E3-9099-C40C66FF867C}">
                  <a14:compatExt spid="_x0000_s314378"/>
                </a:ext>
                <a:ext uri="{FF2B5EF4-FFF2-40B4-BE49-F238E27FC236}">
                  <a16:creationId xmlns:a16="http://schemas.microsoft.com/office/drawing/2014/main" id="{00000000-0008-0000-0800-00000A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4379" name="Button 11" hidden="1">
              <a:extLst>
                <a:ext uri="{63B3BB69-23CF-44E3-9099-C40C66FF867C}">
                  <a14:compatExt spid="_x0000_s314379"/>
                </a:ext>
                <a:ext uri="{FF2B5EF4-FFF2-40B4-BE49-F238E27FC236}">
                  <a16:creationId xmlns:a16="http://schemas.microsoft.com/office/drawing/2014/main" id="{00000000-0008-0000-0800-00000B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4380" name="Button 12" hidden="1">
              <a:extLst>
                <a:ext uri="{63B3BB69-23CF-44E3-9099-C40C66FF867C}">
                  <a14:compatExt spid="_x0000_s314380"/>
                </a:ext>
                <a:ext uri="{FF2B5EF4-FFF2-40B4-BE49-F238E27FC236}">
                  <a16:creationId xmlns:a16="http://schemas.microsoft.com/office/drawing/2014/main" id="{00000000-0008-0000-0800-00000C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4381" name="Button 13" hidden="1">
              <a:extLst>
                <a:ext uri="{63B3BB69-23CF-44E3-9099-C40C66FF867C}">
                  <a14:compatExt spid="_x0000_s314381"/>
                </a:ext>
                <a:ext uri="{FF2B5EF4-FFF2-40B4-BE49-F238E27FC236}">
                  <a16:creationId xmlns:a16="http://schemas.microsoft.com/office/drawing/2014/main" id="{00000000-0008-0000-0800-00000D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4382" name="Button 14" hidden="1">
              <a:extLst>
                <a:ext uri="{63B3BB69-23CF-44E3-9099-C40C66FF867C}">
                  <a14:compatExt spid="_x0000_s314382"/>
                </a:ext>
                <a:ext uri="{FF2B5EF4-FFF2-40B4-BE49-F238E27FC236}">
                  <a16:creationId xmlns:a16="http://schemas.microsoft.com/office/drawing/2014/main" id="{00000000-0008-0000-0800-00000E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4383" name="Button 15" hidden="1">
              <a:extLst>
                <a:ext uri="{63B3BB69-23CF-44E3-9099-C40C66FF867C}">
                  <a14:compatExt spid="_x0000_s314383"/>
                </a:ext>
                <a:ext uri="{FF2B5EF4-FFF2-40B4-BE49-F238E27FC236}">
                  <a16:creationId xmlns:a16="http://schemas.microsoft.com/office/drawing/2014/main" id="{00000000-0008-0000-0800-00000F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4384" name="Button 16" hidden="1">
              <a:extLst>
                <a:ext uri="{63B3BB69-23CF-44E3-9099-C40C66FF867C}">
                  <a14:compatExt spid="_x0000_s314384"/>
                </a:ext>
                <a:ext uri="{FF2B5EF4-FFF2-40B4-BE49-F238E27FC236}">
                  <a16:creationId xmlns:a16="http://schemas.microsoft.com/office/drawing/2014/main" id="{00000000-0008-0000-0800-000010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4385" name="Button 17" hidden="1">
              <a:extLst>
                <a:ext uri="{63B3BB69-23CF-44E3-9099-C40C66FF867C}">
                  <a14:compatExt spid="_x0000_s314385"/>
                </a:ext>
                <a:ext uri="{FF2B5EF4-FFF2-40B4-BE49-F238E27FC236}">
                  <a16:creationId xmlns:a16="http://schemas.microsoft.com/office/drawing/2014/main" id="{00000000-0008-0000-0800-00001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4386" name="Button 18" hidden="1">
              <a:extLst>
                <a:ext uri="{63B3BB69-23CF-44E3-9099-C40C66FF867C}">
                  <a14:compatExt spid="_x0000_s314386"/>
                </a:ext>
                <a:ext uri="{FF2B5EF4-FFF2-40B4-BE49-F238E27FC236}">
                  <a16:creationId xmlns:a16="http://schemas.microsoft.com/office/drawing/2014/main" id="{00000000-0008-0000-0800-000012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4387" name="Button 19" hidden="1">
              <a:extLst>
                <a:ext uri="{63B3BB69-23CF-44E3-9099-C40C66FF867C}">
                  <a14:compatExt spid="_x0000_s314387"/>
                </a:ext>
                <a:ext uri="{FF2B5EF4-FFF2-40B4-BE49-F238E27FC236}">
                  <a16:creationId xmlns:a16="http://schemas.microsoft.com/office/drawing/2014/main" id="{00000000-0008-0000-0800-000013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4388" name="Button 20" hidden="1">
              <a:extLst>
                <a:ext uri="{63B3BB69-23CF-44E3-9099-C40C66FF867C}">
                  <a14:compatExt spid="_x0000_s314388"/>
                </a:ext>
                <a:ext uri="{FF2B5EF4-FFF2-40B4-BE49-F238E27FC236}">
                  <a16:creationId xmlns:a16="http://schemas.microsoft.com/office/drawing/2014/main" id="{00000000-0008-0000-0800-000014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4389" name="Button 21" hidden="1">
              <a:extLst>
                <a:ext uri="{63B3BB69-23CF-44E3-9099-C40C66FF867C}">
                  <a14:compatExt spid="_x0000_s314389"/>
                </a:ext>
                <a:ext uri="{FF2B5EF4-FFF2-40B4-BE49-F238E27FC236}">
                  <a16:creationId xmlns:a16="http://schemas.microsoft.com/office/drawing/2014/main" id="{00000000-0008-0000-0800-000015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4390" name="Button 22" hidden="1">
              <a:extLst>
                <a:ext uri="{63B3BB69-23CF-44E3-9099-C40C66FF867C}">
                  <a14:compatExt spid="_x0000_s314390"/>
                </a:ext>
                <a:ext uri="{FF2B5EF4-FFF2-40B4-BE49-F238E27FC236}">
                  <a16:creationId xmlns:a16="http://schemas.microsoft.com/office/drawing/2014/main" id="{00000000-0008-0000-0800-000016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4391" name="Button 23" hidden="1">
              <a:extLst>
                <a:ext uri="{63B3BB69-23CF-44E3-9099-C40C66FF867C}">
                  <a14:compatExt spid="_x0000_s314391"/>
                </a:ext>
                <a:ext uri="{FF2B5EF4-FFF2-40B4-BE49-F238E27FC236}">
                  <a16:creationId xmlns:a16="http://schemas.microsoft.com/office/drawing/2014/main" id="{00000000-0008-0000-0800-00001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4392" name="Button 24" hidden="1">
              <a:extLst>
                <a:ext uri="{63B3BB69-23CF-44E3-9099-C40C66FF867C}">
                  <a14:compatExt spid="_x0000_s314392"/>
                </a:ext>
                <a:ext uri="{FF2B5EF4-FFF2-40B4-BE49-F238E27FC236}">
                  <a16:creationId xmlns:a16="http://schemas.microsoft.com/office/drawing/2014/main" id="{00000000-0008-0000-0800-00001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4393" name="Button 25" hidden="1">
              <a:extLst>
                <a:ext uri="{63B3BB69-23CF-44E3-9099-C40C66FF867C}">
                  <a14:compatExt spid="_x0000_s314393"/>
                </a:ext>
                <a:ext uri="{FF2B5EF4-FFF2-40B4-BE49-F238E27FC236}">
                  <a16:creationId xmlns:a16="http://schemas.microsoft.com/office/drawing/2014/main" id="{00000000-0008-0000-0800-00001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3105" name="Button 1" hidden="1">
              <a:extLst>
                <a:ext uri="{63B3BB69-23CF-44E3-9099-C40C66FF867C}">
                  <a14:compatExt spid="_x0000_s303105"/>
                </a:ext>
                <a:ext uri="{FF2B5EF4-FFF2-40B4-BE49-F238E27FC236}">
                  <a16:creationId xmlns:a16="http://schemas.microsoft.com/office/drawing/2014/main" id="{00000000-0008-0000-0900-00000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3106" name="Button 2" hidden="1">
              <a:extLst>
                <a:ext uri="{63B3BB69-23CF-44E3-9099-C40C66FF867C}">
                  <a14:compatExt spid="_x0000_s303106"/>
                </a:ext>
                <a:ext uri="{FF2B5EF4-FFF2-40B4-BE49-F238E27FC236}">
                  <a16:creationId xmlns:a16="http://schemas.microsoft.com/office/drawing/2014/main" id="{00000000-0008-0000-0900-000002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3107" name="Button 3" hidden="1">
              <a:extLst>
                <a:ext uri="{63B3BB69-23CF-44E3-9099-C40C66FF867C}">
                  <a14:compatExt spid="_x0000_s303107"/>
                </a:ext>
                <a:ext uri="{FF2B5EF4-FFF2-40B4-BE49-F238E27FC236}">
                  <a16:creationId xmlns:a16="http://schemas.microsoft.com/office/drawing/2014/main" id="{00000000-0008-0000-0900-000003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3108" name="Button 4" hidden="1">
              <a:extLst>
                <a:ext uri="{63B3BB69-23CF-44E3-9099-C40C66FF867C}">
                  <a14:compatExt spid="_x0000_s303108"/>
                </a:ext>
                <a:ext uri="{FF2B5EF4-FFF2-40B4-BE49-F238E27FC236}">
                  <a16:creationId xmlns:a16="http://schemas.microsoft.com/office/drawing/2014/main" id="{00000000-0008-0000-0900-000004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3109" name="Button 5" hidden="1">
              <a:extLst>
                <a:ext uri="{63B3BB69-23CF-44E3-9099-C40C66FF867C}">
                  <a14:compatExt spid="_x0000_s303109"/>
                </a:ext>
                <a:ext uri="{FF2B5EF4-FFF2-40B4-BE49-F238E27FC236}">
                  <a16:creationId xmlns:a16="http://schemas.microsoft.com/office/drawing/2014/main" id="{00000000-0008-0000-0900-000005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3110" name="Button 6" hidden="1">
              <a:extLst>
                <a:ext uri="{63B3BB69-23CF-44E3-9099-C40C66FF867C}">
                  <a14:compatExt spid="_x0000_s303110"/>
                </a:ext>
                <a:ext uri="{FF2B5EF4-FFF2-40B4-BE49-F238E27FC236}">
                  <a16:creationId xmlns:a16="http://schemas.microsoft.com/office/drawing/2014/main" id="{00000000-0008-0000-0900-000006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3111" name="Button 7" hidden="1">
              <a:extLst>
                <a:ext uri="{63B3BB69-23CF-44E3-9099-C40C66FF867C}">
                  <a14:compatExt spid="_x0000_s303111"/>
                </a:ext>
                <a:ext uri="{FF2B5EF4-FFF2-40B4-BE49-F238E27FC236}">
                  <a16:creationId xmlns:a16="http://schemas.microsoft.com/office/drawing/2014/main" id="{00000000-0008-0000-0900-000007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3112" name="Button 8" hidden="1">
              <a:extLst>
                <a:ext uri="{63B3BB69-23CF-44E3-9099-C40C66FF867C}">
                  <a14:compatExt spid="_x0000_s303112"/>
                </a:ext>
                <a:ext uri="{FF2B5EF4-FFF2-40B4-BE49-F238E27FC236}">
                  <a16:creationId xmlns:a16="http://schemas.microsoft.com/office/drawing/2014/main" id="{00000000-0008-0000-0900-00000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3113" name="Button 9" hidden="1">
              <a:extLst>
                <a:ext uri="{63B3BB69-23CF-44E3-9099-C40C66FF867C}">
                  <a14:compatExt spid="_x0000_s303113"/>
                </a:ext>
                <a:ext uri="{FF2B5EF4-FFF2-40B4-BE49-F238E27FC236}">
                  <a16:creationId xmlns:a16="http://schemas.microsoft.com/office/drawing/2014/main" id="{00000000-0008-0000-0900-000009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3114" name="Button 10" hidden="1">
              <a:extLst>
                <a:ext uri="{63B3BB69-23CF-44E3-9099-C40C66FF867C}">
                  <a14:compatExt spid="_x0000_s303114"/>
                </a:ext>
                <a:ext uri="{FF2B5EF4-FFF2-40B4-BE49-F238E27FC236}">
                  <a16:creationId xmlns:a16="http://schemas.microsoft.com/office/drawing/2014/main" id="{00000000-0008-0000-0900-00000A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3115" name="Button 11" hidden="1">
              <a:extLst>
                <a:ext uri="{63B3BB69-23CF-44E3-9099-C40C66FF867C}">
                  <a14:compatExt spid="_x0000_s303115"/>
                </a:ext>
                <a:ext uri="{FF2B5EF4-FFF2-40B4-BE49-F238E27FC236}">
                  <a16:creationId xmlns:a16="http://schemas.microsoft.com/office/drawing/2014/main" id="{00000000-0008-0000-0900-00000B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3116" name="Button 12" hidden="1">
              <a:extLst>
                <a:ext uri="{63B3BB69-23CF-44E3-9099-C40C66FF867C}">
                  <a14:compatExt spid="_x0000_s303116"/>
                </a:ext>
                <a:ext uri="{FF2B5EF4-FFF2-40B4-BE49-F238E27FC236}">
                  <a16:creationId xmlns:a16="http://schemas.microsoft.com/office/drawing/2014/main" id="{00000000-0008-0000-0900-00000C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3117" name="Button 13" hidden="1">
              <a:extLst>
                <a:ext uri="{63B3BB69-23CF-44E3-9099-C40C66FF867C}">
                  <a14:compatExt spid="_x0000_s303117"/>
                </a:ext>
                <a:ext uri="{FF2B5EF4-FFF2-40B4-BE49-F238E27FC236}">
                  <a16:creationId xmlns:a16="http://schemas.microsoft.com/office/drawing/2014/main" id="{00000000-0008-0000-0900-00000D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3118" name="Button 14" hidden="1">
              <a:extLst>
                <a:ext uri="{63B3BB69-23CF-44E3-9099-C40C66FF867C}">
                  <a14:compatExt spid="_x0000_s303118"/>
                </a:ext>
                <a:ext uri="{FF2B5EF4-FFF2-40B4-BE49-F238E27FC236}">
                  <a16:creationId xmlns:a16="http://schemas.microsoft.com/office/drawing/2014/main" id="{00000000-0008-0000-0900-00000E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3119" name="Button 15" hidden="1">
              <a:extLst>
                <a:ext uri="{63B3BB69-23CF-44E3-9099-C40C66FF867C}">
                  <a14:compatExt spid="_x0000_s303119"/>
                </a:ext>
                <a:ext uri="{FF2B5EF4-FFF2-40B4-BE49-F238E27FC236}">
                  <a16:creationId xmlns:a16="http://schemas.microsoft.com/office/drawing/2014/main" id="{00000000-0008-0000-0900-00000F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3120" name="Button 16" hidden="1">
              <a:extLst>
                <a:ext uri="{63B3BB69-23CF-44E3-9099-C40C66FF867C}">
                  <a14:compatExt spid="_x0000_s303120"/>
                </a:ext>
                <a:ext uri="{FF2B5EF4-FFF2-40B4-BE49-F238E27FC236}">
                  <a16:creationId xmlns:a16="http://schemas.microsoft.com/office/drawing/2014/main" id="{00000000-0008-0000-0900-000010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3121" name="Button 17" hidden="1">
              <a:extLst>
                <a:ext uri="{63B3BB69-23CF-44E3-9099-C40C66FF867C}">
                  <a14:compatExt spid="_x0000_s303121"/>
                </a:ext>
                <a:ext uri="{FF2B5EF4-FFF2-40B4-BE49-F238E27FC236}">
                  <a16:creationId xmlns:a16="http://schemas.microsoft.com/office/drawing/2014/main" id="{00000000-0008-0000-0900-00001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3122" name="Button 18" hidden="1">
              <a:extLst>
                <a:ext uri="{63B3BB69-23CF-44E3-9099-C40C66FF867C}">
                  <a14:compatExt spid="_x0000_s303122"/>
                </a:ext>
                <a:ext uri="{FF2B5EF4-FFF2-40B4-BE49-F238E27FC236}">
                  <a16:creationId xmlns:a16="http://schemas.microsoft.com/office/drawing/2014/main" id="{00000000-0008-0000-0900-000012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3123" name="Button 19" hidden="1">
              <a:extLst>
                <a:ext uri="{63B3BB69-23CF-44E3-9099-C40C66FF867C}">
                  <a14:compatExt spid="_x0000_s303123"/>
                </a:ext>
                <a:ext uri="{FF2B5EF4-FFF2-40B4-BE49-F238E27FC236}">
                  <a16:creationId xmlns:a16="http://schemas.microsoft.com/office/drawing/2014/main" id="{00000000-0008-0000-0900-000013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3124" name="Button 20" hidden="1">
              <a:extLst>
                <a:ext uri="{63B3BB69-23CF-44E3-9099-C40C66FF867C}">
                  <a14:compatExt spid="_x0000_s303124"/>
                </a:ext>
                <a:ext uri="{FF2B5EF4-FFF2-40B4-BE49-F238E27FC236}">
                  <a16:creationId xmlns:a16="http://schemas.microsoft.com/office/drawing/2014/main" id="{00000000-0008-0000-0900-000014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3125" name="Button 21" hidden="1">
              <a:extLst>
                <a:ext uri="{63B3BB69-23CF-44E3-9099-C40C66FF867C}">
                  <a14:compatExt spid="_x0000_s303125"/>
                </a:ext>
                <a:ext uri="{FF2B5EF4-FFF2-40B4-BE49-F238E27FC236}">
                  <a16:creationId xmlns:a16="http://schemas.microsoft.com/office/drawing/2014/main" id="{00000000-0008-0000-0900-000015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3126" name="Button 22" hidden="1">
              <a:extLst>
                <a:ext uri="{63B3BB69-23CF-44E3-9099-C40C66FF867C}">
                  <a14:compatExt spid="_x0000_s303126"/>
                </a:ext>
                <a:ext uri="{FF2B5EF4-FFF2-40B4-BE49-F238E27FC236}">
                  <a16:creationId xmlns:a16="http://schemas.microsoft.com/office/drawing/2014/main" id="{00000000-0008-0000-0900-000016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3127" name="Button 23" hidden="1">
              <a:extLst>
                <a:ext uri="{63B3BB69-23CF-44E3-9099-C40C66FF867C}">
                  <a14:compatExt spid="_x0000_s303127"/>
                </a:ext>
                <a:ext uri="{FF2B5EF4-FFF2-40B4-BE49-F238E27FC236}">
                  <a16:creationId xmlns:a16="http://schemas.microsoft.com/office/drawing/2014/main" id="{00000000-0008-0000-0900-000017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3128" name="Button 24" hidden="1">
              <a:extLst>
                <a:ext uri="{63B3BB69-23CF-44E3-9099-C40C66FF867C}">
                  <a14:compatExt spid="_x0000_s303128"/>
                </a:ext>
                <a:ext uri="{FF2B5EF4-FFF2-40B4-BE49-F238E27FC236}">
                  <a16:creationId xmlns:a16="http://schemas.microsoft.com/office/drawing/2014/main" id="{00000000-0008-0000-0900-00001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3129" name="Button 25" hidden="1">
              <a:extLst>
                <a:ext uri="{63B3BB69-23CF-44E3-9099-C40C66FF867C}">
                  <a14:compatExt spid="_x0000_s303129"/>
                </a:ext>
                <a:ext uri="{FF2B5EF4-FFF2-40B4-BE49-F238E27FC236}">
                  <a16:creationId xmlns:a16="http://schemas.microsoft.com/office/drawing/2014/main" id="{00000000-0008-0000-0900-000019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3130" name="Button 26" hidden="1">
              <a:extLst>
                <a:ext uri="{63B3BB69-23CF-44E3-9099-C40C66FF867C}">
                  <a14:compatExt spid="_x0000_s303130"/>
                </a:ext>
                <a:ext uri="{FF2B5EF4-FFF2-40B4-BE49-F238E27FC236}">
                  <a16:creationId xmlns:a16="http://schemas.microsoft.com/office/drawing/2014/main" id="{00000000-0008-0000-0900-00001A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18" Type="http://schemas.openxmlformats.org/officeDocument/2006/relationships/ctrlProp" Target="../ctrlProps/ctrlProp221.xml"/><Relationship Id="rId26" Type="http://schemas.openxmlformats.org/officeDocument/2006/relationships/ctrlProp" Target="../ctrlProps/ctrlProp229.xml"/><Relationship Id="rId3" Type="http://schemas.openxmlformats.org/officeDocument/2006/relationships/vmlDrawing" Target="../drawings/vmlDrawing9.vml"/><Relationship Id="rId21" Type="http://schemas.openxmlformats.org/officeDocument/2006/relationships/ctrlProp" Target="../ctrlProps/ctrlProp224.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2" Type="http://schemas.openxmlformats.org/officeDocument/2006/relationships/drawing" Target="../drawings/drawing9.xml"/><Relationship Id="rId16" Type="http://schemas.openxmlformats.org/officeDocument/2006/relationships/ctrlProp" Target="../ctrlProps/ctrlProp219.xml"/><Relationship Id="rId20" Type="http://schemas.openxmlformats.org/officeDocument/2006/relationships/ctrlProp" Target="../ctrlProps/ctrlProp223.xml"/><Relationship Id="rId29" Type="http://schemas.openxmlformats.org/officeDocument/2006/relationships/ctrlProp" Target="../ctrlProps/ctrlProp232.xml"/><Relationship Id="rId1" Type="http://schemas.openxmlformats.org/officeDocument/2006/relationships/printerSettings" Target="../printerSettings/printerSettings9.bin"/><Relationship Id="rId6" Type="http://schemas.openxmlformats.org/officeDocument/2006/relationships/ctrlProp" Target="../ctrlProps/ctrlProp209.xml"/><Relationship Id="rId11" Type="http://schemas.openxmlformats.org/officeDocument/2006/relationships/ctrlProp" Target="../ctrlProps/ctrlProp214.xml"/><Relationship Id="rId24" Type="http://schemas.openxmlformats.org/officeDocument/2006/relationships/ctrlProp" Target="../ctrlProps/ctrlProp227.xml"/><Relationship Id="rId5" Type="http://schemas.openxmlformats.org/officeDocument/2006/relationships/ctrlProp" Target="../ctrlProps/ctrlProp208.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10" Type="http://schemas.openxmlformats.org/officeDocument/2006/relationships/ctrlProp" Target="../ctrlProps/ctrlProp213.xml"/><Relationship Id="rId19" Type="http://schemas.openxmlformats.org/officeDocument/2006/relationships/ctrlProp" Target="../ctrlProps/ctrlProp222.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7.xml"/><Relationship Id="rId13" Type="http://schemas.openxmlformats.org/officeDocument/2006/relationships/ctrlProp" Target="../ctrlProps/ctrlProp242.xml"/><Relationship Id="rId18" Type="http://schemas.openxmlformats.org/officeDocument/2006/relationships/ctrlProp" Target="../ctrlProps/ctrlProp247.xml"/><Relationship Id="rId26" Type="http://schemas.openxmlformats.org/officeDocument/2006/relationships/ctrlProp" Target="../ctrlProps/ctrlProp255.xml"/><Relationship Id="rId3" Type="http://schemas.openxmlformats.org/officeDocument/2006/relationships/vmlDrawing" Target="../drawings/vmlDrawing10.vml"/><Relationship Id="rId21" Type="http://schemas.openxmlformats.org/officeDocument/2006/relationships/ctrlProp" Target="../ctrlProps/ctrlProp250.xml"/><Relationship Id="rId7" Type="http://schemas.openxmlformats.org/officeDocument/2006/relationships/ctrlProp" Target="../ctrlProps/ctrlProp236.xml"/><Relationship Id="rId12" Type="http://schemas.openxmlformats.org/officeDocument/2006/relationships/ctrlProp" Target="../ctrlProps/ctrlProp241.xml"/><Relationship Id="rId17" Type="http://schemas.openxmlformats.org/officeDocument/2006/relationships/ctrlProp" Target="../ctrlProps/ctrlProp246.xml"/><Relationship Id="rId25" Type="http://schemas.openxmlformats.org/officeDocument/2006/relationships/ctrlProp" Target="../ctrlProps/ctrlProp254.xml"/><Relationship Id="rId2" Type="http://schemas.openxmlformats.org/officeDocument/2006/relationships/drawing" Target="../drawings/drawing10.xml"/><Relationship Id="rId16" Type="http://schemas.openxmlformats.org/officeDocument/2006/relationships/ctrlProp" Target="../ctrlProps/ctrlProp245.xml"/><Relationship Id="rId20" Type="http://schemas.openxmlformats.org/officeDocument/2006/relationships/ctrlProp" Target="../ctrlProps/ctrlProp249.xml"/><Relationship Id="rId29" Type="http://schemas.openxmlformats.org/officeDocument/2006/relationships/ctrlProp" Target="../ctrlProps/ctrlProp258.xml"/><Relationship Id="rId1" Type="http://schemas.openxmlformats.org/officeDocument/2006/relationships/printerSettings" Target="../printerSettings/printerSettings10.bin"/><Relationship Id="rId6" Type="http://schemas.openxmlformats.org/officeDocument/2006/relationships/ctrlProp" Target="../ctrlProps/ctrlProp235.xml"/><Relationship Id="rId11" Type="http://schemas.openxmlformats.org/officeDocument/2006/relationships/ctrlProp" Target="../ctrlProps/ctrlProp240.xml"/><Relationship Id="rId24" Type="http://schemas.openxmlformats.org/officeDocument/2006/relationships/ctrlProp" Target="../ctrlProps/ctrlProp253.xml"/><Relationship Id="rId5" Type="http://schemas.openxmlformats.org/officeDocument/2006/relationships/ctrlProp" Target="../ctrlProps/ctrlProp234.xml"/><Relationship Id="rId15" Type="http://schemas.openxmlformats.org/officeDocument/2006/relationships/ctrlProp" Target="../ctrlProps/ctrlProp244.xml"/><Relationship Id="rId23" Type="http://schemas.openxmlformats.org/officeDocument/2006/relationships/ctrlProp" Target="../ctrlProps/ctrlProp252.xml"/><Relationship Id="rId28" Type="http://schemas.openxmlformats.org/officeDocument/2006/relationships/ctrlProp" Target="../ctrlProps/ctrlProp257.xml"/><Relationship Id="rId10" Type="http://schemas.openxmlformats.org/officeDocument/2006/relationships/ctrlProp" Target="../ctrlProps/ctrlProp239.xml"/><Relationship Id="rId19" Type="http://schemas.openxmlformats.org/officeDocument/2006/relationships/ctrlProp" Target="../ctrlProps/ctrlProp248.xml"/><Relationship Id="rId4" Type="http://schemas.openxmlformats.org/officeDocument/2006/relationships/ctrlProp" Target="../ctrlProps/ctrlProp233.xml"/><Relationship Id="rId9" Type="http://schemas.openxmlformats.org/officeDocument/2006/relationships/ctrlProp" Target="../ctrlProps/ctrlProp238.xml"/><Relationship Id="rId14" Type="http://schemas.openxmlformats.org/officeDocument/2006/relationships/ctrlProp" Target="../ctrlProps/ctrlProp243.xml"/><Relationship Id="rId22" Type="http://schemas.openxmlformats.org/officeDocument/2006/relationships/ctrlProp" Target="../ctrlProps/ctrlProp251.xml"/><Relationship Id="rId27" Type="http://schemas.openxmlformats.org/officeDocument/2006/relationships/ctrlProp" Target="../ctrlProps/ctrlProp25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3.xml"/><Relationship Id="rId13" Type="http://schemas.openxmlformats.org/officeDocument/2006/relationships/ctrlProp" Target="../ctrlProps/ctrlProp268.xml"/><Relationship Id="rId18" Type="http://schemas.openxmlformats.org/officeDocument/2006/relationships/ctrlProp" Target="../ctrlProps/ctrlProp273.xml"/><Relationship Id="rId26" Type="http://schemas.openxmlformats.org/officeDocument/2006/relationships/ctrlProp" Target="../ctrlProps/ctrlProp281.xml"/><Relationship Id="rId3" Type="http://schemas.openxmlformats.org/officeDocument/2006/relationships/vmlDrawing" Target="../drawings/vmlDrawing11.vml"/><Relationship Id="rId21" Type="http://schemas.openxmlformats.org/officeDocument/2006/relationships/ctrlProp" Target="../ctrlProps/ctrlProp276.xml"/><Relationship Id="rId7" Type="http://schemas.openxmlformats.org/officeDocument/2006/relationships/ctrlProp" Target="../ctrlProps/ctrlProp262.xml"/><Relationship Id="rId12" Type="http://schemas.openxmlformats.org/officeDocument/2006/relationships/ctrlProp" Target="../ctrlProps/ctrlProp267.xml"/><Relationship Id="rId17" Type="http://schemas.openxmlformats.org/officeDocument/2006/relationships/ctrlProp" Target="../ctrlProps/ctrlProp272.xml"/><Relationship Id="rId25" Type="http://schemas.openxmlformats.org/officeDocument/2006/relationships/ctrlProp" Target="../ctrlProps/ctrlProp280.xml"/><Relationship Id="rId2" Type="http://schemas.openxmlformats.org/officeDocument/2006/relationships/drawing" Target="../drawings/drawing11.xml"/><Relationship Id="rId16" Type="http://schemas.openxmlformats.org/officeDocument/2006/relationships/ctrlProp" Target="../ctrlProps/ctrlProp271.xml"/><Relationship Id="rId20" Type="http://schemas.openxmlformats.org/officeDocument/2006/relationships/ctrlProp" Target="../ctrlProps/ctrlProp275.xml"/><Relationship Id="rId29" Type="http://schemas.openxmlformats.org/officeDocument/2006/relationships/ctrlProp" Target="../ctrlProps/ctrlProp284.xml"/><Relationship Id="rId1" Type="http://schemas.openxmlformats.org/officeDocument/2006/relationships/printerSettings" Target="../printerSettings/printerSettings11.bin"/><Relationship Id="rId6" Type="http://schemas.openxmlformats.org/officeDocument/2006/relationships/ctrlProp" Target="../ctrlProps/ctrlProp261.xml"/><Relationship Id="rId11" Type="http://schemas.openxmlformats.org/officeDocument/2006/relationships/ctrlProp" Target="../ctrlProps/ctrlProp266.xml"/><Relationship Id="rId24" Type="http://schemas.openxmlformats.org/officeDocument/2006/relationships/ctrlProp" Target="../ctrlProps/ctrlProp279.xml"/><Relationship Id="rId5" Type="http://schemas.openxmlformats.org/officeDocument/2006/relationships/ctrlProp" Target="../ctrlProps/ctrlProp260.xml"/><Relationship Id="rId15" Type="http://schemas.openxmlformats.org/officeDocument/2006/relationships/ctrlProp" Target="../ctrlProps/ctrlProp270.xml"/><Relationship Id="rId23" Type="http://schemas.openxmlformats.org/officeDocument/2006/relationships/ctrlProp" Target="../ctrlProps/ctrlProp278.xml"/><Relationship Id="rId28" Type="http://schemas.openxmlformats.org/officeDocument/2006/relationships/ctrlProp" Target="../ctrlProps/ctrlProp283.xml"/><Relationship Id="rId10" Type="http://schemas.openxmlformats.org/officeDocument/2006/relationships/ctrlProp" Target="../ctrlProps/ctrlProp265.xml"/><Relationship Id="rId19" Type="http://schemas.openxmlformats.org/officeDocument/2006/relationships/ctrlProp" Target="../ctrlProps/ctrlProp274.xml"/><Relationship Id="rId4" Type="http://schemas.openxmlformats.org/officeDocument/2006/relationships/ctrlProp" Target="../ctrlProps/ctrlProp259.xml"/><Relationship Id="rId9" Type="http://schemas.openxmlformats.org/officeDocument/2006/relationships/ctrlProp" Target="../ctrlProps/ctrlProp264.xml"/><Relationship Id="rId14" Type="http://schemas.openxmlformats.org/officeDocument/2006/relationships/ctrlProp" Target="../ctrlProps/ctrlProp269.xml"/><Relationship Id="rId22" Type="http://schemas.openxmlformats.org/officeDocument/2006/relationships/ctrlProp" Target="../ctrlProps/ctrlProp277.xml"/><Relationship Id="rId27" Type="http://schemas.openxmlformats.org/officeDocument/2006/relationships/ctrlProp" Target="../ctrlProps/ctrlProp28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89.xml"/><Relationship Id="rId13" Type="http://schemas.openxmlformats.org/officeDocument/2006/relationships/ctrlProp" Target="../ctrlProps/ctrlProp294.xml"/><Relationship Id="rId18" Type="http://schemas.openxmlformats.org/officeDocument/2006/relationships/ctrlProp" Target="../ctrlProps/ctrlProp299.xml"/><Relationship Id="rId26" Type="http://schemas.openxmlformats.org/officeDocument/2006/relationships/ctrlProp" Target="../ctrlProps/ctrlProp307.xml"/><Relationship Id="rId3" Type="http://schemas.openxmlformats.org/officeDocument/2006/relationships/vmlDrawing" Target="../drawings/vmlDrawing12.vml"/><Relationship Id="rId21" Type="http://schemas.openxmlformats.org/officeDocument/2006/relationships/ctrlProp" Target="../ctrlProps/ctrlProp302.xml"/><Relationship Id="rId7" Type="http://schemas.openxmlformats.org/officeDocument/2006/relationships/ctrlProp" Target="../ctrlProps/ctrlProp288.xml"/><Relationship Id="rId12" Type="http://schemas.openxmlformats.org/officeDocument/2006/relationships/ctrlProp" Target="../ctrlProps/ctrlProp293.xml"/><Relationship Id="rId17" Type="http://schemas.openxmlformats.org/officeDocument/2006/relationships/ctrlProp" Target="../ctrlProps/ctrlProp298.xml"/><Relationship Id="rId25" Type="http://schemas.openxmlformats.org/officeDocument/2006/relationships/ctrlProp" Target="../ctrlProps/ctrlProp306.xml"/><Relationship Id="rId2" Type="http://schemas.openxmlformats.org/officeDocument/2006/relationships/drawing" Target="../drawings/drawing12.xml"/><Relationship Id="rId16" Type="http://schemas.openxmlformats.org/officeDocument/2006/relationships/ctrlProp" Target="../ctrlProps/ctrlProp297.xml"/><Relationship Id="rId20" Type="http://schemas.openxmlformats.org/officeDocument/2006/relationships/ctrlProp" Target="../ctrlProps/ctrlProp301.xml"/><Relationship Id="rId1" Type="http://schemas.openxmlformats.org/officeDocument/2006/relationships/printerSettings" Target="../printerSettings/printerSettings12.bin"/><Relationship Id="rId6" Type="http://schemas.openxmlformats.org/officeDocument/2006/relationships/ctrlProp" Target="../ctrlProps/ctrlProp287.xml"/><Relationship Id="rId11" Type="http://schemas.openxmlformats.org/officeDocument/2006/relationships/ctrlProp" Target="../ctrlProps/ctrlProp292.xml"/><Relationship Id="rId24" Type="http://schemas.openxmlformats.org/officeDocument/2006/relationships/ctrlProp" Target="../ctrlProps/ctrlProp305.xml"/><Relationship Id="rId5" Type="http://schemas.openxmlformats.org/officeDocument/2006/relationships/ctrlProp" Target="../ctrlProps/ctrlProp286.xml"/><Relationship Id="rId15" Type="http://schemas.openxmlformats.org/officeDocument/2006/relationships/ctrlProp" Target="../ctrlProps/ctrlProp296.xml"/><Relationship Id="rId23" Type="http://schemas.openxmlformats.org/officeDocument/2006/relationships/ctrlProp" Target="../ctrlProps/ctrlProp304.xml"/><Relationship Id="rId28" Type="http://schemas.openxmlformats.org/officeDocument/2006/relationships/ctrlProp" Target="../ctrlProps/ctrlProp309.xml"/><Relationship Id="rId10" Type="http://schemas.openxmlformats.org/officeDocument/2006/relationships/ctrlProp" Target="../ctrlProps/ctrlProp291.xml"/><Relationship Id="rId19" Type="http://schemas.openxmlformats.org/officeDocument/2006/relationships/ctrlProp" Target="../ctrlProps/ctrlProp300.xml"/><Relationship Id="rId4" Type="http://schemas.openxmlformats.org/officeDocument/2006/relationships/ctrlProp" Target="../ctrlProps/ctrlProp285.xml"/><Relationship Id="rId9" Type="http://schemas.openxmlformats.org/officeDocument/2006/relationships/ctrlProp" Target="../ctrlProps/ctrlProp290.xml"/><Relationship Id="rId14" Type="http://schemas.openxmlformats.org/officeDocument/2006/relationships/ctrlProp" Target="../ctrlProps/ctrlProp295.xml"/><Relationship Id="rId22" Type="http://schemas.openxmlformats.org/officeDocument/2006/relationships/ctrlProp" Target="../ctrlProps/ctrlProp303.xml"/><Relationship Id="rId27" Type="http://schemas.openxmlformats.org/officeDocument/2006/relationships/ctrlProp" Target="../ctrlProps/ctrlProp30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312.xml"/><Relationship Id="rId5" Type="http://schemas.openxmlformats.org/officeDocument/2006/relationships/ctrlProp" Target="../ctrlProps/ctrlProp311.xml"/><Relationship Id="rId4" Type="http://schemas.openxmlformats.org/officeDocument/2006/relationships/ctrlProp" Target="../ctrlProps/ctrlProp31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17.xml"/><Relationship Id="rId3" Type="http://schemas.openxmlformats.org/officeDocument/2006/relationships/vmlDrawing" Target="../drawings/vmlDrawing14.vml"/><Relationship Id="rId7" Type="http://schemas.openxmlformats.org/officeDocument/2006/relationships/ctrlProp" Target="../ctrlProps/ctrlProp316.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315.xml"/><Relationship Id="rId5" Type="http://schemas.openxmlformats.org/officeDocument/2006/relationships/ctrlProp" Target="../ctrlProps/ctrlProp314.xml"/><Relationship Id="rId4" Type="http://schemas.openxmlformats.org/officeDocument/2006/relationships/ctrlProp" Target="../ctrlProps/ctrlProp3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31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3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vmlDrawing" Target="../drawings/vmlDrawing4.vml"/><Relationship Id="rId21" Type="http://schemas.openxmlformats.org/officeDocument/2006/relationships/ctrlProp" Target="../ctrlProps/ctrlProp96.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2" Type="http://schemas.openxmlformats.org/officeDocument/2006/relationships/drawing" Target="../drawings/drawing4.xm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ctrlProp" Target="../ctrlProps/ctrlProp85.xml"/><Relationship Id="rId19" Type="http://schemas.openxmlformats.org/officeDocument/2006/relationships/ctrlProp" Target="../ctrlProps/ctrlProp94.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9.xml"/><Relationship Id="rId13" Type="http://schemas.openxmlformats.org/officeDocument/2006/relationships/ctrlProp" Target="../ctrlProps/ctrlProp114.xml"/><Relationship Id="rId18" Type="http://schemas.openxmlformats.org/officeDocument/2006/relationships/ctrlProp" Target="../ctrlProps/ctrlProp119.xml"/><Relationship Id="rId26" Type="http://schemas.openxmlformats.org/officeDocument/2006/relationships/ctrlProp" Target="../ctrlProps/ctrlProp127.xml"/><Relationship Id="rId3" Type="http://schemas.openxmlformats.org/officeDocument/2006/relationships/vmlDrawing" Target="../drawings/vmlDrawing5.vml"/><Relationship Id="rId21" Type="http://schemas.openxmlformats.org/officeDocument/2006/relationships/ctrlProp" Target="../ctrlProps/ctrlProp122.xml"/><Relationship Id="rId7" Type="http://schemas.openxmlformats.org/officeDocument/2006/relationships/ctrlProp" Target="../ctrlProps/ctrlProp108.xml"/><Relationship Id="rId12" Type="http://schemas.openxmlformats.org/officeDocument/2006/relationships/ctrlProp" Target="../ctrlProps/ctrlProp113.xml"/><Relationship Id="rId17" Type="http://schemas.openxmlformats.org/officeDocument/2006/relationships/ctrlProp" Target="../ctrlProps/ctrlProp118.xml"/><Relationship Id="rId25" Type="http://schemas.openxmlformats.org/officeDocument/2006/relationships/ctrlProp" Target="../ctrlProps/ctrlProp126.xml"/><Relationship Id="rId2" Type="http://schemas.openxmlformats.org/officeDocument/2006/relationships/drawing" Target="../drawings/drawing5.xml"/><Relationship Id="rId16" Type="http://schemas.openxmlformats.org/officeDocument/2006/relationships/ctrlProp" Target="../ctrlProps/ctrlProp117.xml"/><Relationship Id="rId20" Type="http://schemas.openxmlformats.org/officeDocument/2006/relationships/ctrlProp" Target="../ctrlProps/ctrlProp121.xml"/><Relationship Id="rId1" Type="http://schemas.openxmlformats.org/officeDocument/2006/relationships/printerSettings" Target="../printerSettings/printerSettings5.bin"/><Relationship Id="rId6" Type="http://schemas.openxmlformats.org/officeDocument/2006/relationships/ctrlProp" Target="../ctrlProps/ctrlProp107.xml"/><Relationship Id="rId11" Type="http://schemas.openxmlformats.org/officeDocument/2006/relationships/ctrlProp" Target="../ctrlProps/ctrlProp112.xml"/><Relationship Id="rId24" Type="http://schemas.openxmlformats.org/officeDocument/2006/relationships/ctrlProp" Target="../ctrlProps/ctrlProp125.xml"/><Relationship Id="rId5" Type="http://schemas.openxmlformats.org/officeDocument/2006/relationships/ctrlProp" Target="../ctrlProps/ctrlProp106.xml"/><Relationship Id="rId15" Type="http://schemas.openxmlformats.org/officeDocument/2006/relationships/ctrlProp" Target="../ctrlProps/ctrlProp116.xml"/><Relationship Id="rId23" Type="http://schemas.openxmlformats.org/officeDocument/2006/relationships/ctrlProp" Target="../ctrlProps/ctrlProp124.xml"/><Relationship Id="rId28" Type="http://schemas.openxmlformats.org/officeDocument/2006/relationships/ctrlProp" Target="../ctrlProps/ctrlProp129.xml"/><Relationship Id="rId10" Type="http://schemas.openxmlformats.org/officeDocument/2006/relationships/ctrlProp" Target="../ctrlProps/ctrlProp111.xml"/><Relationship Id="rId19" Type="http://schemas.openxmlformats.org/officeDocument/2006/relationships/ctrlProp" Target="../ctrlProps/ctrlProp120.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 Id="rId22" Type="http://schemas.openxmlformats.org/officeDocument/2006/relationships/ctrlProp" Target="../ctrlProps/ctrlProp123.xml"/><Relationship Id="rId27" Type="http://schemas.openxmlformats.org/officeDocument/2006/relationships/ctrlProp" Target="../ctrlProps/ctrlProp1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4.xml"/><Relationship Id="rId13" Type="http://schemas.openxmlformats.org/officeDocument/2006/relationships/ctrlProp" Target="../ctrlProps/ctrlProp139.xml"/><Relationship Id="rId18" Type="http://schemas.openxmlformats.org/officeDocument/2006/relationships/ctrlProp" Target="../ctrlProps/ctrlProp144.xml"/><Relationship Id="rId26" Type="http://schemas.openxmlformats.org/officeDocument/2006/relationships/ctrlProp" Target="../ctrlProps/ctrlProp152.xml"/><Relationship Id="rId3" Type="http://schemas.openxmlformats.org/officeDocument/2006/relationships/vmlDrawing" Target="../drawings/vmlDrawing6.vml"/><Relationship Id="rId21" Type="http://schemas.openxmlformats.org/officeDocument/2006/relationships/ctrlProp" Target="../ctrlProps/ctrlProp147.xml"/><Relationship Id="rId7" Type="http://schemas.openxmlformats.org/officeDocument/2006/relationships/ctrlProp" Target="../ctrlProps/ctrlProp133.xml"/><Relationship Id="rId12" Type="http://schemas.openxmlformats.org/officeDocument/2006/relationships/ctrlProp" Target="../ctrlProps/ctrlProp138.xml"/><Relationship Id="rId17" Type="http://schemas.openxmlformats.org/officeDocument/2006/relationships/ctrlProp" Target="../ctrlProps/ctrlProp143.xml"/><Relationship Id="rId25" Type="http://schemas.openxmlformats.org/officeDocument/2006/relationships/ctrlProp" Target="../ctrlProps/ctrlProp151.xml"/><Relationship Id="rId2" Type="http://schemas.openxmlformats.org/officeDocument/2006/relationships/drawing" Target="../drawings/drawing6.xml"/><Relationship Id="rId16" Type="http://schemas.openxmlformats.org/officeDocument/2006/relationships/ctrlProp" Target="../ctrlProps/ctrlProp142.xml"/><Relationship Id="rId20" Type="http://schemas.openxmlformats.org/officeDocument/2006/relationships/ctrlProp" Target="../ctrlProps/ctrlProp146.xml"/><Relationship Id="rId29" Type="http://schemas.openxmlformats.org/officeDocument/2006/relationships/ctrlProp" Target="../ctrlProps/ctrlProp155.xml"/><Relationship Id="rId1" Type="http://schemas.openxmlformats.org/officeDocument/2006/relationships/printerSettings" Target="../printerSettings/printerSettings6.bin"/><Relationship Id="rId6" Type="http://schemas.openxmlformats.org/officeDocument/2006/relationships/ctrlProp" Target="../ctrlProps/ctrlProp132.xml"/><Relationship Id="rId11" Type="http://schemas.openxmlformats.org/officeDocument/2006/relationships/ctrlProp" Target="../ctrlProps/ctrlProp137.xml"/><Relationship Id="rId24" Type="http://schemas.openxmlformats.org/officeDocument/2006/relationships/ctrlProp" Target="../ctrlProps/ctrlProp150.xml"/><Relationship Id="rId5" Type="http://schemas.openxmlformats.org/officeDocument/2006/relationships/ctrlProp" Target="../ctrlProps/ctrlProp131.xml"/><Relationship Id="rId15" Type="http://schemas.openxmlformats.org/officeDocument/2006/relationships/ctrlProp" Target="../ctrlProps/ctrlProp141.xml"/><Relationship Id="rId23" Type="http://schemas.openxmlformats.org/officeDocument/2006/relationships/ctrlProp" Target="../ctrlProps/ctrlProp149.xml"/><Relationship Id="rId28" Type="http://schemas.openxmlformats.org/officeDocument/2006/relationships/ctrlProp" Target="../ctrlProps/ctrlProp154.xml"/><Relationship Id="rId10" Type="http://schemas.openxmlformats.org/officeDocument/2006/relationships/ctrlProp" Target="../ctrlProps/ctrlProp136.xml"/><Relationship Id="rId19" Type="http://schemas.openxmlformats.org/officeDocument/2006/relationships/ctrlProp" Target="../ctrlProps/ctrlProp145.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 Id="rId22" Type="http://schemas.openxmlformats.org/officeDocument/2006/relationships/ctrlProp" Target="../ctrlProps/ctrlProp148.xml"/><Relationship Id="rId27" Type="http://schemas.openxmlformats.org/officeDocument/2006/relationships/ctrlProp" Target="../ctrlProps/ctrlProp15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 Type="http://schemas.openxmlformats.org/officeDocument/2006/relationships/vmlDrawing" Target="../drawings/vmlDrawing7.vml"/><Relationship Id="rId21" Type="http://schemas.openxmlformats.org/officeDocument/2006/relationships/ctrlProp" Target="../ctrlProps/ctrlProp173.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2" Type="http://schemas.openxmlformats.org/officeDocument/2006/relationships/drawing" Target="../drawings/drawing7.xml"/><Relationship Id="rId16" Type="http://schemas.openxmlformats.org/officeDocument/2006/relationships/ctrlProp" Target="../ctrlProps/ctrlProp168.xml"/><Relationship Id="rId20" Type="http://schemas.openxmlformats.org/officeDocument/2006/relationships/ctrlProp" Target="../ctrlProps/ctrlProp172.xml"/><Relationship Id="rId29" Type="http://schemas.openxmlformats.org/officeDocument/2006/relationships/ctrlProp" Target="../ctrlProps/ctrlProp181.xml"/><Relationship Id="rId1" Type="http://schemas.openxmlformats.org/officeDocument/2006/relationships/printerSettings" Target="../printerSettings/printerSettings7.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10" Type="http://schemas.openxmlformats.org/officeDocument/2006/relationships/ctrlProp" Target="../ctrlProps/ctrlProp162.xml"/><Relationship Id="rId19" Type="http://schemas.openxmlformats.org/officeDocument/2006/relationships/ctrlProp" Target="../ctrlProps/ctrlProp171.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6.xml"/><Relationship Id="rId13" Type="http://schemas.openxmlformats.org/officeDocument/2006/relationships/ctrlProp" Target="../ctrlProps/ctrlProp191.xml"/><Relationship Id="rId18" Type="http://schemas.openxmlformats.org/officeDocument/2006/relationships/ctrlProp" Target="../ctrlProps/ctrlProp196.xml"/><Relationship Id="rId26" Type="http://schemas.openxmlformats.org/officeDocument/2006/relationships/ctrlProp" Target="../ctrlProps/ctrlProp204.xml"/><Relationship Id="rId3" Type="http://schemas.openxmlformats.org/officeDocument/2006/relationships/vmlDrawing" Target="../drawings/vmlDrawing8.vml"/><Relationship Id="rId21" Type="http://schemas.openxmlformats.org/officeDocument/2006/relationships/ctrlProp" Target="../ctrlProps/ctrlProp199.xml"/><Relationship Id="rId7" Type="http://schemas.openxmlformats.org/officeDocument/2006/relationships/ctrlProp" Target="../ctrlProps/ctrlProp185.xml"/><Relationship Id="rId12" Type="http://schemas.openxmlformats.org/officeDocument/2006/relationships/ctrlProp" Target="../ctrlProps/ctrlProp190.xml"/><Relationship Id="rId17" Type="http://schemas.openxmlformats.org/officeDocument/2006/relationships/ctrlProp" Target="../ctrlProps/ctrlProp195.xml"/><Relationship Id="rId25" Type="http://schemas.openxmlformats.org/officeDocument/2006/relationships/ctrlProp" Target="../ctrlProps/ctrlProp203.xml"/><Relationship Id="rId2" Type="http://schemas.openxmlformats.org/officeDocument/2006/relationships/drawing" Target="../drawings/drawing8.xml"/><Relationship Id="rId16" Type="http://schemas.openxmlformats.org/officeDocument/2006/relationships/ctrlProp" Target="../ctrlProps/ctrlProp194.xml"/><Relationship Id="rId20" Type="http://schemas.openxmlformats.org/officeDocument/2006/relationships/ctrlProp" Target="../ctrlProps/ctrlProp198.xml"/><Relationship Id="rId1" Type="http://schemas.openxmlformats.org/officeDocument/2006/relationships/printerSettings" Target="../printerSettings/printerSettings8.bin"/><Relationship Id="rId6" Type="http://schemas.openxmlformats.org/officeDocument/2006/relationships/ctrlProp" Target="../ctrlProps/ctrlProp184.xml"/><Relationship Id="rId11" Type="http://schemas.openxmlformats.org/officeDocument/2006/relationships/ctrlProp" Target="../ctrlProps/ctrlProp189.xml"/><Relationship Id="rId24" Type="http://schemas.openxmlformats.org/officeDocument/2006/relationships/ctrlProp" Target="../ctrlProps/ctrlProp202.xml"/><Relationship Id="rId5" Type="http://schemas.openxmlformats.org/officeDocument/2006/relationships/ctrlProp" Target="../ctrlProps/ctrlProp183.xml"/><Relationship Id="rId15" Type="http://schemas.openxmlformats.org/officeDocument/2006/relationships/ctrlProp" Target="../ctrlProps/ctrlProp193.xml"/><Relationship Id="rId23" Type="http://schemas.openxmlformats.org/officeDocument/2006/relationships/ctrlProp" Target="../ctrlProps/ctrlProp201.xml"/><Relationship Id="rId28" Type="http://schemas.openxmlformats.org/officeDocument/2006/relationships/ctrlProp" Target="../ctrlProps/ctrlProp206.xml"/><Relationship Id="rId10" Type="http://schemas.openxmlformats.org/officeDocument/2006/relationships/ctrlProp" Target="../ctrlProps/ctrlProp188.xml"/><Relationship Id="rId19" Type="http://schemas.openxmlformats.org/officeDocument/2006/relationships/ctrlProp" Target="../ctrlProps/ctrlProp197.xml"/><Relationship Id="rId4" Type="http://schemas.openxmlformats.org/officeDocument/2006/relationships/ctrlProp" Target="../ctrlProps/ctrlProp182.xml"/><Relationship Id="rId9" Type="http://schemas.openxmlformats.org/officeDocument/2006/relationships/ctrlProp" Target="../ctrlProps/ctrlProp187.xml"/><Relationship Id="rId14" Type="http://schemas.openxmlformats.org/officeDocument/2006/relationships/ctrlProp" Target="../ctrlProps/ctrlProp192.xml"/><Relationship Id="rId22" Type="http://schemas.openxmlformats.org/officeDocument/2006/relationships/ctrlProp" Target="../ctrlProps/ctrlProp200.xml"/><Relationship Id="rId27" Type="http://schemas.openxmlformats.org/officeDocument/2006/relationships/ctrlProp" Target="../ctrlProps/ctrlProp2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A6"/>
  <sheetViews>
    <sheetView workbookViewId="0">
      <selection activeCell="A10" sqref="A10"/>
    </sheetView>
  </sheetViews>
  <sheetFormatPr defaultRowHeight="12.5" x14ac:dyDescent="0.25"/>
  <cols>
    <col min="1" max="1" width="128.26953125" customWidth="1"/>
  </cols>
  <sheetData>
    <row r="1" spans="1:1" ht="28" x14ac:dyDescent="0.25">
      <c r="A1" s="89" t="s">
        <v>100</v>
      </c>
    </row>
    <row r="2" spans="1:1" ht="28" x14ac:dyDescent="0.25">
      <c r="A2" s="89"/>
    </row>
    <row r="3" spans="1:1" ht="56" x14ac:dyDescent="0.25">
      <c r="A3" s="90" t="s">
        <v>112</v>
      </c>
    </row>
    <row r="4" spans="1:1" ht="28" x14ac:dyDescent="0.25">
      <c r="A4" s="90"/>
    </row>
    <row r="5" spans="1:1" ht="28" x14ac:dyDescent="0.25">
      <c r="A5" s="90" t="s">
        <v>113</v>
      </c>
    </row>
    <row r="6" spans="1:1" ht="28" x14ac:dyDescent="0.6">
      <c r="A6" s="109" t="s">
        <v>114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3"/>
  <dimension ref="A1:BN20"/>
  <sheetViews>
    <sheetView workbookViewId="0">
      <pane xSplit="5" ySplit="8" topLeftCell="S9" activePane="bottomRight" state="frozen"/>
      <selection activeCell="C5" sqref="C5:E5"/>
      <selection pane="topRight" activeCell="C5" sqref="C5:E5"/>
      <selection pane="bottomLeft" activeCell="C5" sqref="C5:E5"/>
      <selection pane="bottomRight" activeCell="BN18" sqref="BN18"/>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6" t="s">
        <v>9</v>
      </c>
      <c r="B3" s="117"/>
      <c r="C3" s="118" t="str">
        <f>Instellingen!B3</f>
        <v>Kring Berkel IJssel</v>
      </c>
      <c r="D3" s="119"/>
      <c r="E3" s="120"/>
      <c r="F3" s="116" t="s">
        <v>43</v>
      </c>
      <c r="G3" s="121"/>
      <c r="H3" s="121"/>
      <c r="I3" s="121"/>
      <c r="J3" s="121"/>
      <c r="K3" s="121"/>
      <c r="L3" s="121"/>
      <c r="M3" s="121"/>
      <c r="N3" s="117"/>
      <c r="O3" s="122">
        <v>3</v>
      </c>
      <c r="P3" s="123"/>
      <c r="Q3" s="123"/>
      <c r="R3" s="123"/>
      <c r="S3" s="123"/>
      <c r="T3" s="123"/>
      <c r="U3" s="123"/>
      <c r="V3" s="124"/>
      <c r="W3" s="125"/>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7"/>
      <c r="BC3" s="116" t="s">
        <v>41</v>
      </c>
      <c r="BD3" s="121"/>
      <c r="BE3" s="121"/>
      <c r="BF3" s="121"/>
      <c r="BG3" s="121"/>
      <c r="BH3" s="121"/>
      <c r="BI3" s="121"/>
      <c r="BJ3" s="121"/>
      <c r="BK3" s="117"/>
      <c r="BL3" s="23">
        <f>Instellingen!B6</f>
        <v>3</v>
      </c>
      <c r="BM3" s="125"/>
      <c r="BN3" s="126"/>
    </row>
    <row r="4" spans="1:66" x14ac:dyDescent="0.25">
      <c r="A4" s="116" t="s">
        <v>10</v>
      </c>
      <c r="B4" s="117"/>
      <c r="C4" s="134" t="s">
        <v>32</v>
      </c>
      <c r="D4" s="119"/>
      <c r="E4" s="120"/>
      <c r="F4" s="116" t="s">
        <v>71</v>
      </c>
      <c r="G4" s="121"/>
      <c r="H4" s="121"/>
      <c r="I4" s="121"/>
      <c r="J4" s="121"/>
      <c r="K4" s="121"/>
      <c r="L4" s="121"/>
      <c r="M4" s="121"/>
      <c r="N4" s="117"/>
      <c r="O4" s="135">
        <f>Instellingen!B7</f>
        <v>1</v>
      </c>
      <c r="P4" s="136"/>
      <c r="Q4" s="136"/>
      <c r="R4" s="136"/>
      <c r="S4" s="136"/>
      <c r="T4" s="136"/>
      <c r="U4" s="136"/>
      <c r="V4" s="137"/>
      <c r="W4" s="128"/>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30"/>
      <c r="BC4" s="116"/>
      <c r="BD4" s="121"/>
      <c r="BE4" s="121"/>
      <c r="BF4" s="121"/>
      <c r="BG4" s="121"/>
      <c r="BH4" s="121"/>
      <c r="BI4" s="121"/>
      <c r="BJ4" s="121"/>
      <c r="BK4" s="117"/>
      <c r="BL4" s="23"/>
      <c r="BM4" s="128"/>
      <c r="BN4" s="129"/>
    </row>
    <row r="5" spans="1:66" x14ac:dyDescent="0.25">
      <c r="A5" s="116" t="s">
        <v>11</v>
      </c>
      <c r="B5" s="117"/>
      <c r="C5" s="134"/>
      <c r="D5" s="119"/>
      <c r="E5" s="120"/>
      <c r="F5" s="116" t="s">
        <v>12</v>
      </c>
      <c r="G5" s="121"/>
      <c r="H5" s="121"/>
      <c r="I5" s="121"/>
      <c r="J5" s="121"/>
      <c r="K5" s="121"/>
      <c r="L5" s="121"/>
      <c r="M5" s="121"/>
      <c r="N5" s="117"/>
      <c r="O5" s="135">
        <f>Instellingen!B5</f>
        <v>99</v>
      </c>
      <c r="P5" s="136"/>
      <c r="Q5" s="136"/>
      <c r="R5" s="136"/>
      <c r="S5" s="136"/>
      <c r="T5" s="136"/>
      <c r="U5" s="136"/>
      <c r="V5" s="137"/>
      <c r="W5" s="131"/>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3"/>
      <c r="BC5" s="116" t="s">
        <v>13</v>
      </c>
      <c r="BD5" s="121"/>
      <c r="BE5" s="121"/>
      <c r="BF5" s="121"/>
      <c r="BG5" s="121"/>
      <c r="BH5" s="121"/>
      <c r="BI5" s="121"/>
      <c r="BJ5" s="121"/>
      <c r="BK5" s="117"/>
      <c r="BL5" s="9">
        <v>2</v>
      </c>
      <c r="BM5" s="128"/>
      <c r="BN5" s="129"/>
    </row>
    <row r="6" spans="1:66" ht="12.75" customHeight="1" x14ac:dyDescent="0.25">
      <c r="A6" s="138"/>
      <c r="B6" s="138"/>
      <c r="C6" s="138"/>
      <c r="D6" s="138"/>
      <c r="E6" s="13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96" t="s">
        <v>35</v>
      </c>
      <c r="BJ6" s="97"/>
      <c r="BK6" s="98"/>
      <c r="BL6" s="33">
        <v>210</v>
      </c>
      <c r="BM6" s="128"/>
      <c r="BN6" s="129"/>
    </row>
    <row r="7" spans="1:66" ht="12.75" customHeight="1" x14ac:dyDescent="0.25">
      <c r="A7" s="140"/>
      <c r="B7" s="140"/>
      <c r="C7" s="140"/>
      <c r="D7" s="140"/>
      <c r="E7" s="141"/>
      <c r="F7" s="66" t="s">
        <v>15</v>
      </c>
      <c r="G7" s="151" t="str">
        <f>Instellingen!C36</f>
        <v>7-9 nov</v>
      </c>
      <c r="H7" s="152"/>
      <c r="I7" s="152"/>
      <c r="J7" s="152"/>
      <c r="K7" s="152"/>
      <c r="L7" s="152"/>
      <c r="M7" s="152"/>
      <c r="N7" s="153"/>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131"/>
      <c r="BN7" s="132"/>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8" t="s">
        <v>96</v>
      </c>
      <c r="BN8" s="2" t="s">
        <v>6</v>
      </c>
    </row>
    <row r="9" spans="1:66" x14ac:dyDescent="0.25">
      <c r="A9" s="6">
        <v>1</v>
      </c>
      <c r="B9" s="6" t="s">
        <v>274</v>
      </c>
      <c r="C9" s="6" t="s">
        <v>359</v>
      </c>
      <c r="D9" s="6" t="s">
        <v>275</v>
      </c>
      <c r="E9" s="6" t="s">
        <v>32</v>
      </c>
      <c r="F9" s="6" t="s">
        <v>119</v>
      </c>
      <c r="J9" s="69">
        <f t="shared" ref="J9:J20" si="0">H9+I9</f>
        <v>0</v>
      </c>
      <c r="N9" s="70">
        <v>99</v>
      </c>
      <c r="P9" s="71">
        <v>228</v>
      </c>
      <c r="Q9" s="71">
        <v>0</v>
      </c>
      <c r="R9" s="72">
        <f t="shared" ref="R9:R20" si="1">P9+Q9</f>
        <v>228</v>
      </c>
      <c r="S9" s="71">
        <v>6</v>
      </c>
      <c r="T9" s="71">
        <v>7</v>
      </c>
      <c r="U9" s="71">
        <v>1</v>
      </c>
      <c r="V9" s="73">
        <v>1</v>
      </c>
      <c r="X9" s="74">
        <v>201.5</v>
      </c>
      <c r="Y9" s="74">
        <v>0</v>
      </c>
      <c r="Z9" s="75">
        <f t="shared" ref="Z9:Z20" si="2">X9+Y9</f>
        <v>201.5</v>
      </c>
      <c r="AA9" s="74">
        <v>6</v>
      </c>
      <c r="AB9" s="74">
        <v>6.5</v>
      </c>
      <c r="AC9" s="74">
        <v>3</v>
      </c>
      <c r="AD9" s="76">
        <v>3</v>
      </c>
      <c r="BC9" s="12">
        <f t="shared" ref="BC9:BC20" si="3">N9+V9+AD9+AL9+AT9+BB9</f>
        <v>103</v>
      </c>
      <c r="BD9" s="12">
        <f t="shared" ref="BD9:BD20" si="4">J9+R9+Z9+AH9+AP9+AX9</f>
        <v>429.5</v>
      </c>
      <c r="BE9" s="38">
        <f>IF($O$4&gt;0,(LARGE(($N9,$V9,$AD9,$AL9,$AT9,$BB9),1)),"0")</f>
        <v>99</v>
      </c>
      <c r="BF9"/>
      <c r="BG9" s="12">
        <v>0</v>
      </c>
      <c r="BH9" s="12">
        <v>0</v>
      </c>
      <c r="BI9" s="38">
        <f t="shared" ref="BI9:BI20" si="5">BC9-BE9-BF9</f>
        <v>4</v>
      </c>
      <c r="BJ9" s="12">
        <f t="shared" ref="BJ9:BJ20" si="6">BD9-BG9-BH9</f>
        <v>429.5</v>
      </c>
      <c r="BK9" s="6">
        <v>1</v>
      </c>
    </row>
    <row r="10" spans="1:66" x14ac:dyDescent="0.25">
      <c r="A10" s="6">
        <v>2</v>
      </c>
      <c r="B10" s="6" t="s">
        <v>277</v>
      </c>
      <c r="C10" s="6" t="s">
        <v>221</v>
      </c>
      <c r="D10" s="6" t="s">
        <v>160</v>
      </c>
      <c r="E10" s="6" t="s">
        <v>32</v>
      </c>
      <c r="F10" s="6" t="s">
        <v>118</v>
      </c>
      <c r="H10" s="68">
        <v>218.5</v>
      </c>
      <c r="I10" s="68">
        <v>0</v>
      </c>
      <c r="J10" s="69">
        <f t="shared" si="0"/>
        <v>218.5</v>
      </c>
      <c r="K10" s="68">
        <v>6.5</v>
      </c>
      <c r="L10" s="68">
        <v>6.5</v>
      </c>
      <c r="M10" s="68">
        <v>1</v>
      </c>
      <c r="N10" s="70">
        <v>1</v>
      </c>
      <c r="P10" s="71">
        <v>220</v>
      </c>
      <c r="Q10" s="71">
        <v>0</v>
      </c>
      <c r="R10" s="72">
        <f t="shared" si="1"/>
        <v>220</v>
      </c>
      <c r="S10" s="71">
        <v>6.5</v>
      </c>
      <c r="T10" s="71">
        <v>7</v>
      </c>
      <c r="U10" s="71">
        <v>3</v>
      </c>
      <c r="V10" s="73">
        <v>3</v>
      </c>
      <c r="X10" s="74">
        <v>198.5</v>
      </c>
      <c r="Y10" s="74">
        <v>0</v>
      </c>
      <c r="Z10" s="75">
        <f t="shared" si="2"/>
        <v>198.5</v>
      </c>
      <c r="AA10" s="74">
        <v>5.5</v>
      </c>
      <c r="AB10" s="74">
        <v>6</v>
      </c>
      <c r="AC10" s="74">
        <v>5</v>
      </c>
      <c r="AD10" s="76">
        <v>5</v>
      </c>
      <c r="BC10" s="12">
        <f t="shared" si="3"/>
        <v>9</v>
      </c>
      <c r="BD10" s="12">
        <f t="shared" si="4"/>
        <v>637</v>
      </c>
      <c r="BE10" s="38">
        <f>IF($O$4&gt;0,(LARGE(($N10,$V10,$AD10,$AL10,$AT10,$BB10),1)),"0")</f>
        <v>5</v>
      </c>
      <c r="BF10"/>
      <c r="BG10" s="12">
        <v>198.5</v>
      </c>
      <c r="BH10" s="12">
        <v>0</v>
      </c>
      <c r="BI10" s="38">
        <f t="shared" si="5"/>
        <v>4</v>
      </c>
      <c r="BJ10" s="12">
        <f t="shared" si="6"/>
        <v>438.5</v>
      </c>
      <c r="BK10" s="6">
        <v>2</v>
      </c>
      <c r="BN10" s="112" t="s">
        <v>147</v>
      </c>
    </row>
    <row r="11" spans="1:66" x14ac:dyDescent="0.25">
      <c r="A11" s="6">
        <v>3</v>
      </c>
      <c r="B11" s="6" t="s">
        <v>276</v>
      </c>
      <c r="C11" s="6" t="s">
        <v>138</v>
      </c>
      <c r="D11" s="6" t="s">
        <v>123</v>
      </c>
      <c r="E11" s="6" t="s">
        <v>32</v>
      </c>
      <c r="F11" s="6" t="s">
        <v>118</v>
      </c>
      <c r="H11" s="68">
        <v>207.5</v>
      </c>
      <c r="I11" s="68">
        <v>0</v>
      </c>
      <c r="J11" s="69">
        <f t="shared" si="0"/>
        <v>207.5</v>
      </c>
      <c r="K11" s="68">
        <v>6</v>
      </c>
      <c r="L11" s="68">
        <v>6.5</v>
      </c>
      <c r="M11" s="68">
        <v>3</v>
      </c>
      <c r="N11" s="70">
        <v>3</v>
      </c>
      <c r="P11" s="71">
        <v>221.5</v>
      </c>
      <c r="Q11" s="71">
        <v>0</v>
      </c>
      <c r="R11" s="72">
        <f t="shared" si="1"/>
        <v>221.5</v>
      </c>
      <c r="S11" s="71">
        <v>7</v>
      </c>
      <c r="T11" s="71">
        <v>7</v>
      </c>
      <c r="U11" s="71">
        <v>2</v>
      </c>
      <c r="V11" s="73">
        <v>2</v>
      </c>
      <c r="X11" s="74">
        <v>199</v>
      </c>
      <c r="Y11" s="74">
        <v>0</v>
      </c>
      <c r="Z11" s="75">
        <f t="shared" si="2"/>
        <v>199</v>
      </c>
      <c r="AA11" s="74">
        <v>6</v>
      </c>
      <c r="AB11" s="74">
        <v>6.5</v>
      </c>
      <c r="AC11" s="74">
        <v>4</v>
      </c>
      <c r="AD11" s="76">
        <v>4</v>
      </c>
      <c r="BC11" s="12">
        <f t="shared" si="3"/>
        <v>9</v>
      </c>
      <c r="BD11" s="12">
        <f t="shared" si="4"/>
        <v>628</v>
      </c>
      <c r="BE11" s="38">
        <f>IF($O$4&gt;0,(LARGE(($N11,$V11,$AD11,$AL11,$AT11,$BB11),1)),"0")</f>
        <v>4</v>
      </c>
      <c r="BF11"/>
      <c r="BG11" s="12">
        <v>199</v>
      </c>
      <c r="BH11" s="12">
        <v>0</v>
      </c>
      <c r="BI11" s="38">
        <f t="shared" si="5"/>
        <v>5</v>
      </c>
      <c r="BJ11" s="12">
        <f t="shared" si="6"/>
        <v>429</v>
      </c>
      <c r="BK11" s="6">
        <v>3</v>
      </c>
      <c r="BN11" s="112" t="s">
        <v>146</v>
      </c>
    </row>
    <row r="12" spans="1:66" x14ac:dyDescent="0.25">
      <c r="A12" s="6">
        <v>4</v>
      </c>
      <c r="B12" s="6" t="s">
        <v>278</v>
      </c>
      <c r="C12" s="6" t="s">
        <v>141</v>
      </c>
      <c r="D12" s="6" t="s">
        <v>129</v>
      </c>
      <c r="E12" s="6" t="s">
        <v>32</v>
      </c>
      <c r="F12" s="6" t="s">
        <v>122</v>
      </c>
      <c r="H12" s="68">
        <v>213.5</v>
      </c>
      <c r="I12" s="68">
        <v>0</v>
      </c>
      <c r="J12" s="69">
        <f t="shared" si="0"/>
        <v>213.5</v>
      </c>
      <c r="K12" s="68">
        <v>6</v>
      </c>
      <c r="L12" s="68">
        <v>6.5</v>
      </c>
      <c r="M12" s="68">
        <v>2</v>
      </c>
      <c r="N12" s="70">
        <v>2</v>
      </c>
      <c r="P12" s="71">
        <v>220</v>
      </c>
      <c r="Q12" s="71">
        <v>0</v>
      </c>
      <c r="R12" s="72">
        <f t="shared" si="1"/>
        <v>220</v>
      </c>
      <c r="S12" s="71">
        <v>6</v>
      </c>
      <c r="T12" s="71">
        <v>6.5</v>
      </c>
      <c r="U12" s="71">
        <v>4</v>
      </c>
      <c r="V12" s="73">
        <v>4</v>
      </c>
      <c r="X12" s="74">
        <v>186</v>
      </c>
      <c r="Y12" s="74">
        <v>0</v>
      </c>
      <c r="Z12" s="75">
        <f t="shared" si="2"/>
        <v>186</v>
      </c>
      <c r="AA12" s="74">
        <v>5.5</v>
      </c>
      <c r="AB12" s="74">
        <v>6</v>
      </c>
      <c r="AC12" s="74">
        <v>7</v>
      </c>
      <c r="AD12" s="76">
        <v>7</v>
      </c>
      <c r="BC12" s="12">
        <f t="shared" si="3"/>
        <v>13</v>
      </c>
      <c r="BD12" s="12">
        <f t="shared" si="4"/>
        <v>619.5</v>
      </c>
      <c r="BE12" s="38">
        <f>IF($O$4&gt;0,(LARGE(($N12,$V12,$AD12,$AL12,$AT12,$BB12),1)),"0")</f>
        <v>7</v>
      </c>
      <c r="BF12"/>
      <c r="BG12" s="12">
        <v>186</v>
      </c>
      <c r="BH12" s="12">
        <v>0</v>
      </c>
      <c r="BI12" s="38">
        <f t="shared" si="5"/>
        <v>6</v>
      </c>
      <c r="BJ12" s="12">
        <f t="shared" si="6"/>
        <v>433.5</v>
      </c>
      <c r="BL12" s="6">
        <v>1</v>
      </c>
    </row>
    <row r="13" spans="1:66" x14ac:dyDescent="0.25">
      <c r="A13" s="6">
        <v>5</v>
      </c>
      <c r="B13" s="6" t="s">
        <v>280</v>
      </c>
      <c r="C13" s="6" t="s">
        <v>224</v>
      </c>
      <c r="D13" s="6" t="s">
        <v>163</v>
      </c>
      <c r="E13" s="6" t="s">
        <v>32</v>
      </c>
      <c r="F13" s="6" t="s">
        <v>122</v>
      </c>
      <c r="H13" s="68">
        <v>203</v>
      </c>
      <c r="I13" s="68">
        <v>0</v>
      </c>
      <c r="J13" s="69">
        <f t="shared" si="0"/>
        <v>203</v>
      </c>
      <c r="K13" s="68">
        <v>5</v>
      </c>
      <c r="L13" s="68">
        <v>5.5</v>
      </c>
      <c r="M13" s="68">
        <v>6</v>
      </c>
      <c r="N13" s="70">
        <v>6</v>
      </c>
      <c r="P13" s="71">
        <v>210.5</v>
      </c>
      <c r="Q13" s="71">
        <v>0</v>
      </c>
      <c r="R13" s="72">
        <f t="shared" si="1"/>
        <v>210.5</v>
      </c>
      <c r="S13" s="71">
        <v>6</v>
      </c>
      <c r="T13" s="71">
        <v>7</v>
      </c>
      <c r="U13" s="71">
        <v>6</v>
      </c>
      <c r="V13" s="73">
        <v>6</v>
      </c>
      <c r="X13" s="74">
        <v>204.5</v>
      </c>
      <c r="Y13" s="74">
        <v>0</v>
      </c>
      <c r="Z13" s="75">
        <f t="shared" si="2"/>
        <v>204.5</v>
      </c>
      <c r="AA13" s="74">
        <v>6</v>
      </c>
      <c r="AB13" s="74">
        <v>6</v>
      </c>
      <c r="AC13" s="74">
        <v>1</v>
      </c>
      <c r="AD13" s="76">
        <v>1</v>
      </c>
      <c r="BC13" s="12">
        <f t="shared" si="3"/>
        <v>13</v>
      </c>
      <c r="BD13" s="12">
        <f t="shared" si="4"/>
        <v>618</v>
      </c>
      <c r="BE13" s="38">
        <f>IF($O$4&gt;0,(LARGE(($N13,$V13,$AD13,$AL13,$AT13,$BB13),1)),"0")</f>
        <v>6</v>
      </c>
      <c r="BF13"/>
      <c r="BG13" s="12">
        <v>203</v>
      </c>
      <c r="BH13" s="12">
        <v>0</v>
      </c>
      <c r="BI13" s="38">
        <f t="shared" si="5"/>
        <v>7</v>
      </c>
      <c r="BJ13" s="12">
        <f t="shared" si="6"/>
        <v>415</v>
      </c>
      <c r="BL13" s="6">
        <v>2</v>
      </c>
    </row>
    <row r="14" spans="1:66" x14ac:dyDescent="0.25">
      <c r="A14" s="6">
        <v>6</v>
      </c>
      <c r="B14" s="6" t="s">
        <v>279</v>
      </c>
      <c r="C14" s="6" t="s">
        <v>223</v>
      </c>
      <c r="D14" s="6" t="s">
        <v>162</v>
      </c>
      <c r="E14" s="6" t="s">
        <v>32</v>
      </c>
      <c r="F14" s="6" t="s">
        <v>121</v>
      </c>
      <c r="H14" s="68">
        <v>203.5</v>
      </c>
      <c r="I14" s="68">
        <v>0</v>
      </c>
      <c r="J14" s="69">
        <f t="shared" si="0"/>
        <v>203.5</v>
      </c>
      <c r="K14" s="68">
        <v>5.5</v>
      </c>
      <c r="L14" s="68">
        <v>6</v>
      </c>
      <c r="M14" s="68">
        <v>5</v>
      </c>
      <c r="N14" s="70">
        <v>5</v>
      </c>
      <c r="P14" s="71">
        <v>212.5</v>
      </c>
      <c r="Q14" s="71">
        <v>0</v>
      </c>
      <c r="R14" s="72">
        <f t="shared" si="1"/>
        <v>212.5</v>
      </c>
      <c r="S14" s="71">
        <v>6</v>
      </c>
      <c r="T14" s="71">
        <v>6.5</v>
      </c>
      <c r="U14" s="71">
        <v>5</v>
      </c>
      <c r="V14" s="73">
        <v>5</v>
      </c>
      <c r="X14" s="74">
        <v>203</v>
      </c>
      <c r="Y14" s="74">
        <v>0</v>
      </c>
      <c r="Z14" s="75">
        <f t="shared" si="2"/>
        <v>203</v>
      </c>
      <c r="AA14" s="74">
        <v>6</v>
      </c>
      <c r="AB14" s="74">
        <v>6.5</v>
      </c>
      <c r="AC14" s="74">
        <v>2</v>
      </c>
      <c r="AD14" s="76">
        <v>2</v>
      </c>
      <c r="BC14" s="12">
        <f t="shared" si="3"/>
        <v>12</v>
      </c>
      <c r="BD14" s="12">
        <f t="shared" si="4"/>
        <v>619</v>
      </c>
      <c r="BE14" s="38">
        <f>IF($O$4&gt;0,(LARGE(($N14,$V14,$AD14,$AL14,$AT14,$BB14),1)),"0")</f>
        <v>5</v>
      </c>
      <c r="BF14"/>
      <c r="BG14" s="12">
        <v>203.5</v>
      </c>
      <c r="BH14" s="12">
        <v>0</v>
      </c>
      <c r="BI14" s="38">
        <f t="shared" si="5"/>
        <v>7</v>
      </c>
      <c r="BJ14" s="12">
        <f t="shared" si="6"/>
        <v>415.5</v>
      </c>
    </row>
    <row r="15" spans="1:66" x14ac:dyDescent="0.25">
      <c r="A15" s="6">
        <v>7</v>
      </c>
      <c r="B15" s="6" t="s">
        <v>284</v>
      </c>
      <c r="C15" s="6" t="s">
        <v>222</v>
      </c>
      <c r="D15" s="6" t="s">
        <v>161</v>
      </c>
      <c r="E15" s="6" t="s">
        <v>32</v>
      </c>
      <c r="F15" s="6" t="s">
        <v>119</v>
      </c>
      <c r="H15" s="68">
        <v>204.5</v>
      </c>
      <c r="I15" s="68">
        <v>0</v>
      </c>
      <c r="J15" s="69">
        <f t="shared" si="0"/>
        <v>204.5</v>
      </c>
      <c r="K15" s="68">
        <v>5.5</v>
      </c>
      <c r="L15" s="68">
        <v>6</v>
      </c>
      <c r="M15" s="68">
        <v>4</v>
      </c>
      <c r="N15" s="70">
        <v>4</v>
      </c>
      <c r="P15" s="71">
        <v>196</v>
      </c>
      <c r="Q15" s="71">
        <v>0</v>
      </c>
      <c r="R15" s="72">
        <f t="shared" si="1"/>
        <v>196</v>
      </c>
      <c r="S15" s="71">
        <v>5.5</v>
      </c>
      <c r="T15" s="71">
        <v>6.5</v>
      </c>
      <c r="U15" s="71">
        <v>9</v>
      </c>
      <c r="V15" s="73">
        <v>9</v>
      </c>
      <c r="X15" s="74">
        <v>194.5</v>
      </c>
      <c r="Y15" s="74">
        <v>0</v>
      </c>
      <c r="Z15" s="75">
        <f t="shared" si="2"/>
        <v>194.5</v>
      </c>
      <c r="AA15" s="74">
        <v>5.5</v>
      </c>
      <c r="AB15" s="74">
        <v>6</v>
      </c>
      <c r="AC15" s="74">
        <v>6</v>
      </c>
      <c r="AD15" s="76">
        <v>6</v>
      </c>
      <c r="BC15" s="12">
        <f t="shared" si="3"/>
        <v>19</v>
      </c>
      <c r="BD15" s="12">
        <f t="shared" si="4"/>
        <v>595</v>
      </c>
      <c r="BE15" s="38">
        <f>IF($O$4&gt;0,(LARGE(($N15,$V15,$AD15,$AL15,$AT15,$BB15),1)),"0")</f>
        <v>9</v>
      </c>
      <c r="BF15"/>
      <c r="BG15" s="12">
        <v>196</v>
      </c>
      <c r="BH15" s="12">
        <v>0</v>
      </c>
      <c r="BI15" s="38">
        <f t="shared" si="5"/>
        <v>10</v>
      </c>
      <c r="BJ15" s="12">
        <f t="shared" si="6"/>
        <v>399</v>
      </c>
    </row>
    <row r="16" spans="1:66" x14ac:dyDescent="0.25">
      <c r="A16" s="6">
        <v>8</v>
      </c>
      <c r="B16" s="6" t="s">
        <v>281</v>
      </c>
      <c r="C16" s="6" t="s">
        <v>227</v>
      </c>
      <c r="D16" s="6" t="s">
        <v>166</v>
      </c>
      <c r="E16" s="6" t="s">
        <v>32</v>
      </c>
      <c r="F16" s="6" t="s">
        <v>121</v>
      </c>
      <c r="H16" s="68">
        <v>200.5</v>
      </c>
      <c r="I16" s="68">
        <v>0</v>
      </c>
      <c r="J16" s="69">
        <f t="shared" si="0"/>
        <v>200.5</v>
      </c>
      <c r="K16" s="68">
        <v>6</v>
      </c>
      <c r="L16" s="68">
        <v>6</v>
      </c>
      <c r="M16" s="68">
        <v>9</v>
      </c>
      <c r="N16" s="70">
        <v>9</v>
      </c>
      <c r="P16" s="71">
        <v>208.5</v>
      </c>
      <c r="Q16" s="71">
        <v>0</v>
      </c>
      <c r="R16" s="72">
        <f t="shared" si="1"/>
        <v>208.5</v>
      </c>
      <c r="S16" s="71">
        <v>5.5</v>
      </c>
      <c r="T16" s="71">
        <v>6.5</v>
      </c>
      <c r="U16" s="71">
        <v>7</v>
      </c>
      <c r="V16" s="73">
        <v>7</v>
      </c>
      <c r="Z16" s="75">
        <f t="shared" si="2"/>
        <v>0</v>
      </c>
      <c r="AD16" s="76">
        <v>99</v>
      </c>
      <c r="BC16" s="12">
        <f t="shared" si="3"/>
        <v>115</v>
      </c>
      <c r="BD16" s="12">
        <f t="shared" si="4"/>
        <v>409</v>
      </c>
      <c r="BE16" s="38">
        <f>IF($O$4&gt;0,(LARGE(($N16,$V16,$AD16,$AL16,$AT16,$BB16),1)),"0")</f>
        <v>99</v>
      </c>
      <c r="BF16"/>
      <c r="BG16" s="12">
        <v>0</v>
      </c>
      <c r="BH16" s="12">
        <v>0</v>
      </c>
      <c r="BI16" s="38">
        <f t="shared" si="5"/>
        <v>16</v>
      </c>
      <c r="BJ16" s="12">
        <f t="shared" si="6"/>
        <v>409</v>
      </c>
    </row>
    <row r="17" spans="1:62" x14ac:dyDescent="0.25">
      <c r="A17" s="6">
        <v>9</v>
      </c>
      <c r="B17" s="112" t="s">
        <v>285</v>
      </c>
      <c r="C17" s="6" t="s">
        <v>225</v>
      </c>
      <c r="D17" s="6" t="s">
        <v>164</v>
      </c>
      <c r="E17" s="6" t="s">
        <v>32</v>
      </c>
      <c r="F17" s="6" t="s">
        <v>122</v>
      </c>
      <c r="H17" s="68">
        <v>201.5</v>
      </c>
      <c r="I17" s="68">
        <v>0</v>
      </c>
      <c r="J17" s="69">
        <f t="shared" si="0"/>
        <v>201.5</v>
      </c>
      <c r="K17" s="68">
        <v>6</v>
      </c>
      <c r="L17" s="68">
        <v>6.5</v>
      </c>
      <c r="M17" s="68">
        <v>7</v>
      </c>
      <c r="N17" s="70">
        <v>7</v>
      </c>
      <c r="Q17" s="71">
        <v>0</v>
      </c>
      <c r="R17" s="72">
        <f t="shared" si="1"/>
        <v>0</v>
      </c>
      <c r="V17" s="73">
        <v>99</v>
      </c>
      <c r="Z17" s="75">
        <f t="shared" si="2"/>
        <v>0</v>
      </c>
      <c r="AD17" s="76">
        <v>99</v>
      </c>
      <c r="BC17" s="12">
        <f t="shared" si="3"/>
        <v>205</v>
      </c>
      <c r="BD17" s="12">
        <f t="shared" si="4"/>
        <v>201.5</v>
      </c>
      <c r="BE17" s="38">
        <f>IF($O$4&gt;0,(LARGE(($N17,$V17,$AD17,$AL17,$AT17,$BB17),1)),"0")</f>
        <v>99</v>
      </c>
      <c r="BF17"/>
      <c r="BG17" s="12">
        <v>0</v>
      </c>
      <c r="BH17" s="12">
        <v>0</v>
      </c>
      <c r="BI17" s="38">
        <f t="shared" si="5"/>
        <v>106</v>
      </c>
      <c r="BJ17" s="12">
        <f t="shared" si="6"/>
        <v>201.5</v>
      </c>
    </row>
    <row r="18" spans="1:62" x14ac:dyDescent="0.25">
      <c r="A18" s="6">
        <v>10</v>
      </c>
      <c r="B18" s="6" t="s">
        <v>282</v>
      </c>
      <c r="C18" s="6" t="s">
        <v>360</v>
      </c>
      <c r="D18" s="6" t="s">
        <v>283</v>
      </c>
      <c r="E18" s="6" t="s">
        <v>32</v>
      </c>
      <c r="F18" s="6" t="s">
        <v>121</v>
      </c>
      <c r="J18" s="69">
        <f t="shared" si="0"/>
        <v>0</v>
      </c>
      <c r="N18" s="70">
        <v>99</v>
      </c>
      <c r="P18" s="71">
        <v>207.5</v>
      </c>
      <c r="Q18" s="71">
        <v>0</v>
      </c>
      <c r="R18" s="72">
        <f t="shared" si="1"/>
        <v>207.5</v>
      </c>
      <c r="S18" s="71">
        <v>5</v>
      </c>
      <c r="T18" s="71">
        <v>6.5</v>
      </c>
      <c r="U18" s="71">
        <v>8</v>
      </c>
      <c r="V18" s="73">
        <v>8</v>
      </c>
      <c r="Z18" s="75">
        <f t="shared" si="2"/>
        <v>0</v>
      </c>
      <c r="AD18" s="76">
        <v>99</v>
      </c>
      <c r="BC18" s="12">
        <f t="shared" si="3"/>
        <v>206</v>
      </c>
      <c r="BD18" s="12">
        <f t="shared" si="4"/>
        <v>207.5</v>
      </c>
      <c r="BE18" s="38">
        <f>IF($O$4&gt;0,(LARGE(($N18,$V18,$AD18,$AL18,$AT18,$BB18),1)),"0")</f>
        <v>99</v>
      </c>
      <c r="BF18"/>
      <c r="BG18" s="12">
        <v>0</v>
      </c>
      <c r="BH18" s="12">
        <v>0</v>
      </c>
      <c r="BI18" s="38">
        <f t="shared" si="5"/>
        <v>107</v>
      </c>
      <c r="BJ18" s="12">
        <f t="shared" si="6"/>
        <v>207.5</v>
      </c>
    </row>
    <row r="19" spans="1:62" x14ac:dyDescent="0.25">
      <c r="A19" s="6">
        <v>11</v>
      </c>
      <c r="B19" s="112" t="s">
        <v>391</v>
      </c>
      <c r="C19" s="6" t="s">
        <v>226</v>
      </c>
      <c r="D19" s="6" t="s">
        <v>165</v>
      </c>
      <c r="E19" s="6" t="s">
        <v>32</v>
      </c>
      <c r="F19" s="6" t="s">
        <v>118</v>
      </c>
      <c r="H19" s="68">
        <v>201</v>
      </c>
      <c r="I19" s="68">
        <v>0</v>
      </c>
      <c r="J19" s="69">
        <f t="shared" si="0"/>
        <v>201</v>
      </c>
      <c r="K19" s="68">
        <v>5.5</v>
      </c>
      <c r="L19" s="68">
        <v>6</v>
      </c>
      <c r="M19" s="68">
        <v>8</v>
      </c>
      <c r="N19" s="70">
        <v>8</v>
      </c>
      <c r="Q19" s="71">
        <v>0</v>
      </c>
      <c r="R19" s="72">
        <f t="shared" si="1"/>
        <v>0</v>
      </c>
      <c r="V19" s="73">
        <v>99</v>
      </c>
      <c r="Z19" s="75">
        <f t="shared" si="2"/>
        <v>0</v>
      </c>
      <c r="AD19" s="76">
        <v>99</v>
      </c>
      <c r="BC19" s="12">
        <f t="shared" si="3"/>
        <v>206</v>
      </c>
      <c r="BD19" s="12">
        <f t="shared" si="4"/>
        <v>201</v>
      </c>
      <c r="BE19" s="38">
        <f>IF($O$4&gt;0,(LARGE(($N19,$V19,$AD19,$AL19,$AT19,$BB19),1)),"0")</f>
        <v>99</v>
      </c>
      <c r="BF19"/>
      <c r="BG19" s="12">
        <v>0</v>
      </c>
      <c r="BH19" s="12">
        <v>0</v>
      </c>
      <c r="BI19" s="38">
        <f t="shared" si="5"/>
        <v>107</v>
      </c>
      <c r="BJ19" s="12">
        <f t="shared" si="6"/>
        <v>201</v>
      </c>
    </row>
    <row r="20" spans="1:62" x14ac:dyDescent="0.25">
      <c r="A20" s="6">
        <v>12</v>
      </c>
      <c r="B20" s="112" t="s">
        <v>392</v>
      </c>
      <c r="C20" s="6" t="s">
        <v>228</v>
      </c>
      <c r="D20" s="6" t="s">
        <v>167</v>
      </c>
      <c r="E20" s="6" t="s">
        <v>32</v>
      </c>
      <c r="F20" s="6" t="s">
        <v>128</v>
      </c>
      <c r="H20" s="68">
        <v>199</v>
      </c>
      <c r="I20" s="68">
        <v>0</v>
      </c>
      <c r="J20" s="69">
        <f t="shared" si="0"/>
        <v>199</v>
      </c>
      <c r="K20" s="68">
        <v>6</v>
      </c>
      <c r="L20" s="68">
        <v>6.5</v>
      </c>
      <c r="M20" s="68">
        <v>10</v>
      </c>
      <c r="N20" s="70">
        <v>10</v>
      </c>
      <c r="R20" s="72">
        <f t="shared" si="1"/>
        <v>0</v>
      </c>
      <c r="V20" s="73">
        <v>99</v>
      </c>
      <c r="Y20" s="74">
        <v>0</v>
      </c>
      <c r="Z20" s="75">
        <f t="shared" si="2"/>
        <v>0</v>
      </c>
      <c r="AD20" s="76">
        <v>99</v>
      </c>
      <c r="BC20" s="12">
        <f t="shared" si="3"/>
        <v>208</v>
      </c>
      <c r="BD20" s="12">
        <f t="shared" si="4"/>
        <v>199</v>
      </c>
      <c r="BE20" s="38">
        <f>IF($O$4&gt;0,(LARGE(($N20,$V20,$AD20,$AL20,$AT20,$BB20),1)),"0")</f>
        <v>99</v>
      </c>
      <c r="BF20"/>
      <c r="BG20" s="12">
        <v>0</v>
      </c>
      <c r="BH20" s="12">
        <v>0</v>
      </c>
      <c r="BI20" s="38">
        <f t="shared" si="5"/>
        <v>109</v>
      </c>
      <c r="BJ20" s="12">
        <f t="shared" si="6"/>
        <v>199</v>
      </c>
    </row>
  </sheetData>
  <sheetProtection sheet="1" objects="1" scenarios="1"/>
  <sortState xmlns:xlrd2="http://schemas.microsoft.com/office/spreadsheetml/2017/richdata2" ref="A9:XFD21">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H2:I2 P2:Q2 X2:Y2 AF2:AG2 AN2:AO2 AV2:AW2 H9:I65316 P9:Q65316 X9:Y65316 AF9:AG65316 AN9:AO65316 AV9:AW65316">
    <cfRule type="cellIs" dxfId="2" priority="1" stopIfTrue="1" operator="greaterThanOrEqual">
      <formula>$BL$6</formula>
    </cfRule>
  </conditionalFormatting>
  <dataValidations count="9">
    <dataValidation type="list" allowBlank="1" showInputMessage="1" showErrorMessage="1" sqref="BM1:BM2 BM9:BM65316" xr:uid="{00000000-0002-0000-0900-000001000000}">
      <formula1>"ja,nee"</formula1>
    </dataValidation>
    <dataValidation operator="lessThanOrEqual" allowBlank="1" showInputMessage="1" showErrorMessage="1" sqref="AH8 AP8 AX8 J1:J2 R1:R2 AX1:AX2 AP1:AP2 AH1:AH2 Z1:Z2 BC1:BK8 BL1:BL4 BL7:BL8 R8:R20 Z8:Z20 BC9:BE20 J8:J20 BI9:BJ20" xr:uid="{00000000-0002-0000-0900-000002000000}"/>
    <dataValidation type="decimal" allowBlank="1" showInputMessage="1" showErrorMessage="1" sqref="H1:I2 P1:Q2 AV1:AW2 AN1:AO2 AF1:AG2 X1:Y2 H8:I65316 X8:Y65316 P8:Q65316 AF8:AG65316 AN8:AO65316 AV8:AW65316" xr:uid="{00000000-0002-0000-0900-000003000000}">
      <formula1>0</formula1>
      <formula2>400</formula2>
    </dataValidation>
    <dataValidation type="decimal" allowBlank="1" showInputMessage="1" showErrorMessage="1" sqref="K1:L2 S1:T2 AY1:AZ2 AQ1:AR2 AI1:AJ2 AA1:AB2 K8:L65316 AA8:AB65316 S8:T65316 AI8:AJ65316 AQ8:AR65316 AY8:AZ65316" xr:uid="{00000000-0002-0000-0900-000004000000}">
      <formula1>0</formula1>
      <formula2>99</formula2>
    </dataValidation>
    <dataValidation type="whole" allowBlank="1" showInputMessage="1" showErrorMessage="1" sqref="M1:N2 U1:V2 BA1:BB2 AS1:AT2 AK1:AL2 AC1:AD2 M8:N65316 AC8:AD65316 U8:V65316 AK8:AL65316 AS8:AT65316 BA8:BB65316" xr:uid="{00000000-0002-0000-0900-000005000000}">
      <formula1>0</formula1>
      <formula2>999</formula2>
    </dataValidation>
    <dataValidation type="whole" operator="lessThanOrEqual" allowBlank="1" showInputMessage="1" showErrorMessage="1" sqref="BL6" xr:uid="{00000000-0002-0000-0900-000006000000}">
      <formula1>400</formula1>
    </dataValidation>
    <dataValidation type="whole" operator="lessThanOrEqual" allowBlank="1" showInputMessage="1" showErrorMessage="1" sqref="BL5" xr:uid="{00000000-0002-0000-0900-000007000000}">
      <formula1>99</formula1>
    </dataValidation>
    <dataValidation type="whole" allowBlank="1" showInputMessage="1" showErrorMessage="1" sqref="O3:V3" xr:uid="{00000000-0002-0000-0900-000008000000}">
      <formula1>0</formula1>
      <formula2>99</formula2>
    </dataValidation>
    <dataValidation type="decimal" operator="lessThanOrEqual" allowBlank="1" showInputMessage="1" showErrorMessage="1" sqref="BK9:BL20 BC21:BL65316 Z21:Z65316 AX9:AX65316 R21:R65316 J21:J65316 AH9:AH65316 AP9:AP65316 BG9:BH20" xr:uid="{00000000-0002-0000-09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310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310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310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310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310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311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311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311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311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311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311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311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311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311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311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312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312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312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312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312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312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312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312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312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312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313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4"/>
  <dimension ref="A1:BN13"/>
  <sheetViews>
    <sheetView workbookViewId="0">
      <pane xSplit="5" ySplit="8" topLeftCell="F9" activePane="bottomRight" state="frozen"/>
      <selection activeCell="C5" sqref="C5:E5"/>
      <selection pane="topRight" activeCell="C5" sqref="C5:E5"/>
      <selection pane="bottomLeft" activeCell="C5" sqref="C5:E5"/>
      <selection pane="bottomRight" activeCell="B12" sqref="B12:F12"/>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6" t="s">
        <v>9</v>
      </c>
      <c r="B3" s="117"/>
      <c r="C3" s="118" t="str">
        <f>Instellingen!B3</f>
        <v>Kring Berkel IJssel</v>
      </c>
      <c r="D3" s="119"/>
      <c r="E3" s="120"/>
      <c r="F3" s="116" t="s">
        <v>43</v>
      </c>
      <c r="G3" s="121"/>
      <c r="H3" s="121"/>
      <c r="I3" s="121"/>
      <c r="J3" s="121"/>
      <c r="K3" s="121"/>
      <c r="L3" s="121"/>
      <c r="M3" s="121"/>
      <c r="N3" s="117"/>
      <c r="O3" s="122">
        <v>2</v>
      </c>
      <c r="P3" s="123"/>
      <c r="Q3" s="123"/>
      <c r="R3" s="123"/>
      <c r="S3" s="123"/>
      <c r="T3" s="123"/>
      <c r="U3" s="123"/>
      <c r="V3" s="124"/>
      <c r="W3" s="125"/>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7"/>
      <c r="BC3" s="116" t="s">
        <v>41</v>
      </c>
      <c r="BD3" s="121"/>
      <c r="BE3" s="121"/>
      <c r="BF3" s="121"/>
      <c r="BG3" s="121"/>
      <c r="BH3" s="121"/>
      <c r="BI3" s="121"/>
      <c r="BJ3" s="121"/>
      <c r="BK3" s="117"/>
      <c r="BL3" s="23">
        <f>Instellingen!B6</f>
        <v>3</v>
      </c>
      <c r="BM3" s="125"/>
      <c r="BN3" s="126"/>
    </row>
    <row r="4" spans="1:66" x14ac:dyDescent="0.25">
      <c r="A4" s="116" t="s">
        <v>10</v>
      </c>
      <c r="B4" s="117"/>
      <c r="C4" s="134" t="s">
        <v>33</v>
      </c>
      <c r="D4" s="119"/>
      <c r="E4" s="120"/>
      <c r="F4" s="116" t="s">
        <v>71</v>
      </c>
      <c r="G4" s="121"/>
      <c r="H4" s="121"/>
      <c r="I4" s="121"/>
      <c r="J4" s="121"/>
      <c r="K4" s="121"/>
      <c r="L4" s="121"/>
      <c r="M4" s="121"/>
      <c r="N4" s="117"/>
      <c r="O4" s="135">
        <f>Instellingen!B7</f>
        <v>1</v>
      </c>
      <c r="P4" s="136"/>
      <c r="Q4" s="136"/>
      <c r="R4" s="136"/>
      <c r="S4" s="136"/>
      <c r="T4" s="136"/>
      <c r="U4" s="136"/>
      <c r="V4" s="137"/>
      <c r="W4" s="128"/>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30"/>
      <c r="BC4" s="116"/>
      <c r="BD4" s="121"/>
      <c r="BE4" s="121"/>
      <c r="BF4" s="121"/>
      <c r="BG4" s="121"/>
      <c r="BH4" s="121"/>
      <c r="BI4" s="121"/>
      <c r="BJ4" s="121"/>
      <c r="BK4" s="117"/>
      <c r="BL4" s="23"/>
      <c r="BM4" s="128"/>
      <c r="BN4" s="129"/>
    </row>
    <row r="5" spans="1:66" x14ac:dyDescent="0.25">
      <c r="A5" s="116" t="s">
        <v>11</v>
      </c>
      <c r="B5" s="117"/>
      <c r="C5" s="134"/>
      <c r="D5" s="119"/>
      <c r="E5" s="120"/>
      <c r="F5" s="116" t="s">
        <v>12</v>
      </c>
      <c r="G5" s="121"/>
      <c r="H5" s="121"/>
      <c r="I5" s="121"/>
      <c r="J5" s="121"/>
      <c r="K5" s="121"/>
      <c r="L5" s="121"/>
      <c r="M5" s="121"/>
      <c r="N5" s="117"/>
      <c r="O5" s="135">
        <f>Instellingen!B5</f>
        <v>99</v>
      </c>
      <c r="P5" s="136"/>
      <c r="Q5" s="136"/>
      <c r="R5" s="136"/>
      <c r="S5" s="136"/>
      <c r="T5" s="136"/>
      <c r="U5" s="136"/>
      <c r="V5" s="137"/>
      <c r="W5" s="131"/>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3"/>
      <c r="BC5" s="116" t="s">
        <v>13</v>
      </c>
      <c r="BD5" s="121"/>
      <c r="BE5" s="121"/>
      <c r="BF5" s="121"/>
      <c r="BG5" s="121"/>
      <c r="BH5" s="121"/>
      <c r="BI5" s="121"/>
      <c r="BJ5" s="121"/>
      <c r="BK5" s="117"/>
      <c r="BL5" s="9">
        <v>2</v>
      </c>
      <c r="BM5" s="128"/>
      <c r="BN5" s="129"/>
    </row>
    <row r="6" spans="1:66" ht="12.75" customHeight="1" x14ac:dyDescent="0.25">
      <c r="A6" s="138"/>
      <c r="B6" s="138"/>
      <c r="C6" s="138"/>
      <c r="D6" s="138"/>
      <c r="E6" s="13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96" t="s">
        <v>35</v>
      </c>
      <c r="BJ6" s="97"/>
      <c r="BK6" s="98"/>
      <c r="BL6" s="33">
        <v>210</v>
      </c>
      <c r="BM6" s="128"/>
      <c r="BN6" s="129"/>
    </row>
    <row r="7" spans="1:66" ht="12.75" customHeight="1" x14ac:dyDescent="0.25">
      <c r="A7" s="140"/>
      <c r="B7" s="140"/>
      <c r="C7" s="140"/>
      <c r="D7" s="140"/>
      <c r="E7" s="141"/>
      <c r="F7" s="66" t="s">
        <v>15</v>
      </c>
      <c r="G7" s="151" t="str">
        <f>Instellingen!C36</f>
        <v>7-9 nov</v>
      </c>
      <c r="H7" s="152"/>
      <c r="I7" s="152"/>
      <c r="J7" s="152"/>
      <c r="K7" s="152"/>
      <c r="L7" s="152"/>
      <c r="M7" s="152"/>
      <c r="N7" s="153"/>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131"/>
      <c r="BN7" s="132"/>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8" t="s">
        <v>96</v>
      </c>
      <c r="BN8" s="2" t="s">
        <v>6</v>
      </c>
    </row>
    <row r="9" spans="1:66" x14ac:dyDescent="0.25">
      <c r="A9" s="6">
        <v>1</v>
      </c>
      <c r="B9" s="6" t="s">
        <v>288</v>
      </c>
      <c r="C9" s="6" t="s">
        <v>217</v>
      </c>
      <c r="D9" s="6" t="s">
        <v>156</v>
      </c>
      <c r="E9" s="6" t="s">
        <v>33</v>
      </c>
      <c r="F9" s="6" t="s">
        <v>118</v>
      </c>
      <c r="H9" s="68">
        <v>233.5</v>
      </c>
      <c r="I9" s="68">
        <v>0</v>
      </c>
      <c r="J9" s="69">
        <f>H9+I9</f>
        <v>233.5</v>
      </c>
      <c r="K9" s="68">
        <v>7</v>
      </c>
      <c r="L9" s="68">
        <v>7.5</v>
      </c>
      <c r="M9" s="68">
        <v>2</v>
      </c>
      <c r="N9" s="70">
        <v>2</v>
      </c>
      <c r="P9" s="71">
        <v>225.5</v>
      </c>
      <c r="Q9" s="71">
        <v>0</v>
      </c>
      <c r="R9" s="72">
        <f>P9+Q9</f>
        <v>225.5</v>
      </c>
      <c r="S9" s="71">
        <v>7</v>
      </c>
      <c r="T9" s="71">
        <v>7</v>
      </c>
      <c r="U9" s="71">
        <v>2</v>
      </c>
      <c r="V9" s="73">
        <v>2</v>
      </c>
      <c r="X9" s="74">
        <v>225</v>
      </c>
      <c r="Y9" s="74">
        <v>0</v>
      </c>
      <c r="Z9" s="75">
        <f>X9+Y9</f>
        <v>225</v>
      </c>
      <c r="AA9" s="74">
        <v>6.5</v>
      </c>
      <c r="AB9" s="74">
        <v>7</v>
      </c>
      <c r="AC9" s="74">
        <v>1</v>
      </c>
      <c r="AD9" s="76">
        <v>1</v>
      </c>
      <c r="BC9" s="12">
        <f>N9+V9+AD9+AL9+AT9+BB9</f>
        <v>5</v>
      </c>
      <c r="BD9" s="12">
        <f>J9+R9+Z9+AH9+AP9+AX9</f>
        <v>684</v>
      </c>
      <c r="BE9" s="38">
        <f>IF($O$4&gt;0,(LARGE(($N9,$V9,$AD9,$AL9,$AT9,$BB9),1)),"0")</f>
        <v>2</v>
      </c>
      <c r="BF9"/>
      <c r="BG9" s="12">
        <v>225.5</v>
      </c>
      <c r="BH9" s="12">
        <v>0</v>
      </c>
      <c r="BI9" s="38">
        <f>BC9-BE9-BF9</f>
        <v>3</v>
      </c>
      <c r="BJ9" s="12">
        <f>BD9-BG9-BH9</f>
        <v>458.5</v>
      </c>
      <c r="BK9" s="6">
        <v>1</v>
      </c>
      <c r="BN9" s="112" t="s">
        <v>146</v>
      </c>
    </row>
    <row r="10" spans="1:66" x14ac:dyDescent="0.25">
      <c r="A10" s="6">
        <v>2</v>
      </c>
      <c r="B10" s="6" t="s">
        <v>286</v>
      </c>
      <c r="C10" s="6" t="s">
        <v>359</v>
      </c>
      <c r="D10" s="6" t="s">
        <v>287</v>
      </c>
      <c r="E10" s="6" t="s">
        <v>33</v>
      </c>
      <c r="F10" s="6" t="s">
        <v>119</v>
      </c>
      <c r="J10" s="69">
        <f>H10+I10</f>
        <v>0</v>
      </c>
      <c r="N10" s="70">
        <v>99</v>
      </c>
      <c r="P10" s="71">
        <v>226</v>
      </c>
      <c r="Q10" s="71">
        <v>0</v>
      </c>
      <c r="R10" s="72">
        <f>P10+Q10</f>
        <v>226</v>
      </c>
      <c r="S10" s="71">
        <v>7</v>
      </c>
      <c r="T10" s="71">
        <v>7</v>
      </c>
      <c r="U10" s="71">
        <v>1</v>
      </c>
      <c r="V10" s="73">
        <v>1</v>
      </c>
      <c r="X10" s="74">
        <v>222.5</v>
      </c>
      <c r="Y10" s="74">
        <v>0</v>
      </c>
      <c r="Z10" s="75">
        <f>X10+Y10</f>
        <v>222.5</v>
      </c>
      <c r="AA10" s="74">
        <v>6</v>
      </c>
      <c r="AB10" s="74">
        <v>6.5</v>
      </c>
      <c r="AC10" s="74">
        <v>2</v>
      </c>
      <c r="AD10" s="76">
        <v>2</v>
      </c>
      <c r="BC10" s="12">
        <f>N10+V10+AD10+AL10+AT10+BB10</f>
        <v>102</v>
      </c>
      <c r="BD10" s="12">
        <f>J10+R10+Z10+AH10+AP10+AX10</f>
        <v>448.5</v>
      </c>
      <c r="BE10" s="38">
        <f>IF($O$4&gt;0,(LARGE(($N10,$V10,$AD10,$AL10,$AT10,$BB10),1)),"0")</f>
        <v>99</v>
      </c>
      <c r="BF10"/>
      <c r="BG10" s="12">
        <v>0</v>
      </c>
      <c r="BH10" s="12">
        <v>0</v>
      </c>
      <c r="BI10" s="38">
        <f>BC10-BE10-BF10</f>
        <v>3</v>
      </c>
      <c r="BJ10" s="12">
        <f>BD10-BG10-BH10</f>
        <v>448.5</v>
      </c>
      <c r="BK10" s="6">
        <v>2</v>
      </c>
    </row>
    <row r="11" spans="1:66" x14ac:dyDescent="0.25">
      <c r="A11" s="6">
        <v>3</v>
      </c>
      <c r="B11" s="112" t="s">
        <v>393</v>
      </c>
      <c r="C11" s="6" t="s">
        <v>140</v>
      </c>
      <c r="D11" s="6" t="s">
        <v>126</v>
      </c>
      <c r="E11" s="6" t="s">
        <v>33</v>
      </c>
      <c r="F11" s="6" t="s">
        <v>125</v>
      </c>
      <c r="H11" s="68">
        <v>256.5</v>
      </c>
      <c r="I11" s="68">
        <v>0</v>
      </c>
      <c r="J11" s="69">
        <f>H11+I11</f>
        <v>256.5</v>
      </c>
      <c r="K11" s="68">
        <v>7.5</v>
      </c>
      <c r="L11" s="68">
        <v>9</v>
      </c>
      <c r="M11" s="68">
        <v>1</v>
      </c>
      <c r="N11" s="70">
        <v>1</v>
      </c>
      <c r="Q11" s="71">
        <v>0</v>
      </c>
      <c r="R11" s="72">
        <f>P11+Q11</f>
        <v>0</v>
      </c>
      <c r="V11" s="73">
        <v>99</v>
      </c>
      <c r="X11" s="74">
        <v>202</v>
      </c>
      <c r="Y11" s="74">
        <v>0</v>
      </c>
      <c r="Z11" s="75">
        <f>X11+Y11</f>
        <v>202</v>
      </c>
      <c r="AA11" s="74">
        <v>5.5</v>
      </c>
      <c r="AB11" s="74">
        <v>6</v>
      </c>
      <c r="AC11" s="74">
        <v>4</v>
      </c>
      <c r="AD11" s="76">
        <v>4</v>
      </c>
      <c r="BC11" s="12">
        <f>N11+V11+AD11+AL11+AT11+BB11</f>
        <v>104</v>
      </c>
      <c r="BD11" s="12">
        <f>J11+R11+Z11+AH11+AP11+AX11</f>
        <v>458.5</v>
      </c>
      <c r="BE11" s="38">
        <f>IF($O$4&gt;0,(LARGE(($N11,$V11,$AD11,$AL11,$AT11,$BB11),1)),"0")</f>
        <v>99</v>
      </c>
      <c r="BF11"/>
      <c r="BG11" s="12">
        <v>0</v>
      </c>
      <c r="BH11" s="12">
        <v>0</v>
      </c>
      <c r="BI11" s="38">
        <f>BC11-BE11-BF11</f>
        <v>5</v>
      </c>
      <c r="BJ11" s="12">
        <f>BD11-BG11-BH11</f>
        <v>458.5</v>
      </c>
      <c r="BL11" s="6">
        <v>1</v>
      </c>
    </row>
    <row r="12" spans="1:66" x14ac:dyDescent="0.25">
      <c r="A12" s="6">
        <v>4</v>
      </c>
      <c r="B12" s="6" t="s">
        <v>294</v>
      </c>
      <c r="C12" s="6" t="s">
        <v>218</v>
      </c>
      <c r="D12" s="6" t="s">
        <v>157</v>
      </c>
      <c r="E12" s="6" t="s">
        <v>33</v>
      </c>
      <c r="F12" s="6" t="s">
        <v>122</v>
      </c>
      <c r="H12" s="68">
        <v>198</v>
      </c>
      <c r="I12" s="68">
        <v>0</v>
      </c>
      <c r="J12" s="69">
        <f>H12+I12</f>
        <v>198</v>
      </c>
      <c r="K12" s="68">
        <v>6</v>
      </c>
      <c r="L12" s="68">
        <v>6.5</v>
      </c>
      <c r="M12" s="68">
        <v>3</v>
      </c>
      <c r="N12" s="70">
        <v>3</v>
      </c>
      <c r="P12" s="71">
        <v>218.5</v>
      </c>
      <c r="Q12" s="71">
        <v>0</v>
      </c>
      <c r="R12" s="72">
        <f>P12+Q12</f>
        <v>218.5</v>
      </c>
      <c r="S12" s="71">
        <v>6.5</v>
      </c>
      <c r="T12" s="71">
        <v>6.5</v>
      </c>
      <c r="U12" s="71">
        <v>4</v>
      </c>
      <c r="V12" s="73">
        <v>4</v>
      </c>
      <c r="X12" s="74">
        <v>208</v>
      </c>
      <c r="Y12" s="74">
        <v>0</v>
      </c>
      <c r="Z12" s="75">
        <f>X12+Y12</f>
        <v>208</v>
      </c>
      <c r="AA12" s="74">
        <v>6</v>
      </c>
      <c r="AB12" s="74">
        <v>6.5</v>
      </c>
      <c r="AC12" s="74">
        <v>3</v>
      </c>
      <c r="AD12" s="76">
        <v>3</v>
      </c>
      <c r="BC12" s="12">
        <f>N12+V12+AD12+AL12+AT12+BB12</f>
        <v>10</v>
      </c>
      <c r="BD12" s="12">
        <f>J12+R12+Z12+AH12+AP12+AX12</f>
        <v>624.5</v>
      </c>
      <c r="BE12" s="38">
        <f>IF($O$4&gt;0,(LARGE(($N12,$V12,$AD12,$AL12,$AT12,$BB12),1)),"0")</f>
        <v>4</v>
      </c>
      <c r="BF12"/>
      <c r="BG12" s="12">
        <v>218.5</v>
      </c>
      <c r="BH12" s="12">
        <v>0</v>
      </c>
      <c r="BI12" s="38">
        <f>BC12-BE12-BF12</f>
        <v>6</v>
      </c>
      <c r="BJ12" s="12">
        <f>BD12-BG12-BH12</f>
        <v>406</v>
      </c>
      <c r="BL12" s="6">
        <v>2</v>
      </c>
      <c r="BN12" s="112" t="s">
        <v>147</v>
      </c>
    </row>
    <row r="13" spans="1:66" x14ac:dyDescent="0.25">
      <c r="A13" s="6">
        <v>5</v>
      </c>
      <c r="B13" s="6" t="s">
        <v>291</v>
      </c>
      <c r="C13" s="6" t="s">
        <v>361</v>
      </c>
      <c r="D13" s="6" t="s">
        <v>292</v>
      </c>
      <c r="E13" s="6" t="s">
        <v>33</v>
      </c>
      <c r="F13" s="6" t="s">
        <v>119</v>
      </c>
      <c r="J13" s="69">
        <f>H13+I13</f>
        <v>0</v>
      </c>
      <c r="N13" s="70">
        <v>99</v>
      </c>
      <c r="P13" s="71">
        <v>220</v>
      </c>
      <c r="Q13" s="71">
        <v>0</v>
      </c>
      <c r="R13" s="72">
        <f>P13+Q13</f>
        <v>220</v>
      </c>
      <c r="S13" s="71">
        <v>6.5</v>
      </c>
      <c r="T13" s="71">
        <v>6.5</v>
      </c>
      <c r="U13" s="71">
        <v>3</v>
      </c>
      <c r="V13" s="73">
        <v>3</v>
      </c>
      <c r="Z13" s="75">
        <f>X13+Y13</f>
        <v>0</v>
      </c>
      <c r="AD13" s="76">
        <v>99</v>
      </c>
      <c r="BC13" s="12">
        <f>N13+V13+AD13+AL13+AT13+BB13</f>
        <v>201</v>
      </c>
      <c r="BD13" s="12">
        <f>J13+R13+Z13+AH13+AP13+AX13</f>
        <v>220</v>
      </c>
      <c r="BE13" s="38">
        <f>IF($O$4&gt;0,(LARGE(($N13,$V13,$AD13,$AL13,$AT13,$BB13),1)),"0")</f>
        <v>99</v>
      </c>
      <c r="BF13"/>
      <c r="BG13" s="12">
        <v>0</v>
      </c>
      <c r="BH13" s="12">
        <v>0</v>
      </c>
      <c r="BI13" s="38">
        <f>BC13-BE13-BF13</f>
        <v>102</v>
      </c>
      <c r="BJ13" s="12">
        <f>BD13-BG13-BH13</f>
        <v>220</v>
      </c>
    </row>
  </sheetData>
  <sheetProtection sheet="1" objects="1" scenarios="1"/>
  <sortState xmlns:xlrd2="http://schemas.microsoft.com/office/spreadsheetml/2017/richdata2" ref="A9:XFD14">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H2:I2 P2:Q2 X2:Y2 AF2:AG2 AN2:AO2 AV2:AW2 H9:I65316 P9:Q65316 X9:Y65316 AF9:AG65316 AN9:AO65316 AV9:AW65316">
    <cfRule type="cellIs" dxfId="1" priority="1" stopIfTrue="1" operator="greaterThanOrEqual">
      <formula>$BL$6</formula>
    </cfRule>
  </conditionalFormatting>
  <dataValidations count="9">
    <dataValidation type="list" allowBlank="1" showInputMessage="1" showErrorMessage="1" sqref="BM1:BM2 BM9:BM65316" xr:uid="{00000000-0002-0000-0A00-000001000000}">
      <formula1>"ja,nee"</formula1>
    </dataValidation>
    <dataValidation operator="lessThanOrEqual" allowBlank="1" showInputMessage="1" showErrorMessage="1" sqref="AH8 AP8 AX8 J1:J2 R1:R2 AX1:AX2 AP1:AP2 AH1:AH2 Z1:Z2 BC1:BK8 BL1:BL4 BL7:BL8 R8:R13 Z8:Z13 BC9:BE13 J8:J13 BI9:BJ13" xr:uid="{00000000-0002-0000-0A00-000002000000}"/>
    <dataValidation type="decimal" allowBlank="1" showInputMessage="1" showErrorMessage="1" sqref="H1:I2 P1:Q2 AV1:AW2 AN1:AO2 AF1:AG2 X1:Y2 H8:I65316 X8:Y65316 P8:Q65316 AF8:AG65316 AN8:AO65316 AV8:AW65316" xr:uid="{00000000-0002-0000-0A00-000003000000}">
      <formula1>0</formula1>
      <formula2>400</formula2>
    </dataValidation>
    <dataValidation type="decimal" allowBlank="1" showInputMessage="1" showErrorMessage="1" sqref="K1:L2 S1:T2 AY1:AZ2 AQ1:AR2 AI1:AJ2 AA1:AB2 K8:L65316 AA8:AB65316 S8:T65316 AI8:AJ65316 AQ8:AR65316 AY8:AZ65316" xr:uid="{00000000-0002-0000-0A00-000004000000}">
      <formula1>0</formula1>
      <formula2>99</formula2>
    </dataValidation>
    <dataValidation type="whole" allowBlank="1" showInputMessage="1" showErrorMessage="1" sqref="M1:N2 U1:V2 BA1:BB2 AS1:AT2 AK1:AL2 AC1:AD2 M8:N65316 AC8:AD65316 U8:V65316 AK8:AL65316 AS8:AT65316 BA8:BB65316" xr:uid="{00000000-0002-0000-0A00-000005000000}">
      <formula1>0</formula1>
      <formula2>999</formula2>
    </dataValidation>
    <dataValidation type="whole" operator="lessThanOrEqual" allowBlank="1" showInputMessage="1" showErrorMessage="1" sqref="BL6" xr:uid="{00000000-0002-0000-0A00-000006000000}">
      <formula1>400</formula1>
    </dataValidation>
    <dataValidation type="whole" operator="lessThanOrEqual" allowBlank="1" showInputMessage="1" showErrorMessage="1" sqref="BL5" xr:uid="{00000000-0002-0000-0A00-000007000000}">
      <formula1>99</formula1>
    </dataValidation>
    <dataValidation type="whole" allowBlank="1" showInputMessage="1" showErrorMessage="1" sqref="O3:V3" xr:uid="{00000000-0002-0000-0A00-000008000000}">
      <formula1>0</formula1>
      <formula2>99</formula2>
    </dataValidation>
    <dataValidation type="decimal" operator="lessThanOrEqual" allowBlank="1" showInputMessage="1" showErrorMessage="1" sqref="BK9:BL13 BC14:BL65316 J14:J65316 AX9:AX65316 R14:R65316 Z14:Z65316 AH9:AH65316 AP9:AP65316 BG9:BH13" xr:uid="{00000000-0002-0000-0A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412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413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413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413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4133" r:id="rId8" name="Button 5">
              <controlPr defaultSize="0" print="0" autoFill="0" autoPict="0" macro="[0]!Sort_Punten_4">
                <anchor moveWithCells="1" sizeWithCells="1">
                  <from>
                    <xdr:col>30</xdr:col>
                    <xdr:colOff>0</xdr:colOff>
                    <xdr:row>7</xdr:row>
                    <xdr:rowOff>12700</xdr:rowOff>
                  </from>
                  <to>
                    <xdr:col>30</xdr:col>
                    <xdr:colOff>0</xdr:colOff>
                    <xdr:row>7</xdr:row>
                    <xdr:rowOff>184150</xdr:rowOff>
                  </to>
                </anchor>
              </controlPr>
            </control>
          </mc:Choice>
        </mc:AlternateContent>
        <mc:AlternateContent xmlns:mc="http://schemas.openxmlformats.org/markup-compatibility/2006">
          <mc:Choice Requires="x14">
            <control shapeId="30413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413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413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413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413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413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414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414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4142" r:id="rId17" name="Button 14">
              <controlPr defaultSize="0" print="0" autoFill="0" autoPict="0" macro="[0]!Sort_Punten_5">
                <anchor moveWithCells="1" sizeWithCells="1">
                  <from>
                    <xdr:col>38</xdr:col>
                    <xdr:colOff>0</xdr:colOff>
                    <xdr:row>7</xdr:row>
                    <xdr:rowOff>12700</xdr:rowOff>
                  </from>
                  <to>
                    <xdr:col>38</xdr:col>
                    <xdr:colOff>0</xdr:colOff>
                    <xdr:row>7</xdr:row>
                    <xdr:rowOff>184150</xdr:rowOff>
                  </to>
                </anchor>
              </controlPr>
            </control>
          </mc:Choice>
        </mc:AlternateContent>
        <mc:AlternateContent xmlns:mc="http://schemas.openxmlformats.org/markup-compatibility/2006">
          <mc:Choice Requires="x14">
            <control shapeId="30414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4144" r:id="rId19" name="Button 16">
              <controlPr defaultSize="0" print="0" autoFill="0" autoPict="0" macro="[0]!Sort_Punten_6">
                <anchor moveWithCells="1" sizeWithCells="1">
                  <from>
                    <xdr:col>46</xdr:col>
                    <xdr:colOff>0</xdr:colOff>
                    <xdr:row>7</xdr:row>
                    <xdr:rowOff>12700</xdr:rowOff>
                  </from>
                  <to>
                    <xdr:col>46</xdr:col>
                    <xdr:colOff>0</xdr:colOff>
                    <xdr:row>7</xdr:row>
                    <xdr:rowOff>184150</xdr:rowOff>
                  </to>
                </anchor>
              </controlPr>
            </control>
          </mc:Choice>
        </mc:AlternateContent>
        <mc:AlternateContent xmlns:mc="http://schemas.openxmlformats.org/markup-compatibility/2006">
          <mc:Choice Requires="x14">
            <control shapeId="30414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414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414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414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414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415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415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415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415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415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5"/>
  <dimension ref="A1:BN13"/>
  <sheetViews>
    <sheetView workbookViewId="0">
      <pane xSplit="5" ySplit="8" topLeftCell="F9" activePane="bottomRight" state="frozen"/>
      <selection activeCell="C5" sqref="C5:E5"/>
      <selection pane="topRight" activeCell="C5" sqref="C5:E5"/>
      <selection pane="bottomLeft" activeCell="C5" sqref="C5:E5"/>
      <selection pane="bottomRight" activeCell="BN15" sqref="BN15"/>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6" t="s">
        <v>9</v>
      </c>
      <c r="B3" s="117"/>
      <c r="C3" s="118" t="str">
        <f>Instellingen!B3</f>
        <v>Kring Berkel IJssel</v>
      </c>
      <c r="D3" s="119"/>
      <c r="E3" s="120"/>
      <c r="F3" s="116" t="s">
        <v>43</v>
      </c>
      <c r="G3" s="121"/>
      <c r="H3" s="121"/>
      <c r="I3" s="121"/>
      <c r="J3" s="121"/>
      <c r="K3" s="121"/>
      <c r="L3" s="121"/>
      <c r="M3" s="121"/>
      <c r="N3" s="117"/>
      <c r="O3" s="122">
        <v>2</v>
      </c>
      <c r="P3" s="123"/>
      <c r="Q3" s="123"/>
      <c r="R3" s="123"/>
      <c r="S3" s="123"/>
      <c r="T3" s="123"/>
      <c r="U3" s="123"/>
      <c r="V3" s="124"/>
      <c r="W3" s="125"/>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7"/>
      <c r="BC3" s="116" t="s">
        <v>41</v>
      </c>
      <c r="BD3" s="121"/>
      <c r="BE3" s="121"/>
      <c r="BF3" s="121"/>
      <c r="BG3" s="121"/>
      <c r="BH3" s="121"/>
      <c r="BI3" s="121"/>
      <c r="BJ3" s="121"/>
      <c r="BK3" s="117"/>
      <c r="BL3" s="23">
        <f>Instellingen!B6</f>
        <v>3</v>
      </c>
      <c r="BM3" s="125"/>
      <c r="BN3" s="126"/>
    </row>
    <row r="4" spans="1:66" x14ac:dyDescent="0.25">
      <c r="A4" s="116" t="s">
        <v>10</v>
      </c>
      <c r="B4" s="117"/>
      <c r="C4" s="134" t="s">
        <v>107</v>
      </c>
      <c r="D4" s="119"/>
      <c r="E4" s="120"/>
      <c r="F4" s="116" t="s">
        <v>71</v>
      </c>
      <c r="G4" s="121"/>
      <c r="H4" s="121"/>
      <c r="I4" s="121"/>
      <c r="J4" s="121"/>
      <c r="K4" s="121"/>
      <c r="L4" s="121"/>
      <c r="M4" s="121"/>
      <c r="N4" s="117"/>
      <c r="O4" s="135">
        <f>Instellingen!B7</f>
        <v>1</v>
      </c>
      <c r="P4" s="136"/>
      <c r="Q4" s="136"/>
      <c r="R4" s="136"/>
      <c r="S4" s="136"/>
      <c r="T4" s="136"/>
      <c r="U4" s="136"/>
      <c r="V4" s="137"/>
      <c r="W4" s="128"/>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30"/>
      <c r="BC4" s="116"/>
      <c r="BD4" s="121"/>
      <c r="BE4" s="121"/>
      <c r="BF4" s="121"/>
      <c r="BG4" s="121"/>
      <c r="BH4" s="121"/>
      <c r="BI4" s="121"/>
      <c r="BJ4" s="121"/>
      <c r="BK4" s="117"/>
      <c r="BL4" s="23"/>
      <c r="BM4" s="128"/>
      <c r="BN4" s="129"/>
    </row>
    <row r="5" spans="1:66" x14ac:dyDescent="0.25">
      <c r="A5" s="116" t="s">
        <v>11</v>
      </c>
      <c r="B5" s="117"/>
      <c r="C5" s="134"/>
      <c r="D5" s="119"/>
      <c r="E5" s="120"/>
      <c r="F5" s="116" t="s">
        <v>12</v>
      </c>
      <c r="G5" s="121"/>
      <c r="H5" s="121"/>
      <c r="I5" s="121"/>
      <c r="J5" s="121"/>
      <c r="K5" s="121"/>
      <c r="L5" s="121"/>
      <c r="M5" s="121"/>
      <c r="N5" s="117"/>
      <c r="O5" s="135">
        <f>Instellingen!B5</f>
        <v>99</v>
      </c>
      <c r="P5" s="136"/>
      <c r="Q5" s="136"/>
      <c r="R5" s="136"/>
      <c r="S5" s="136"/>
      <c r="T5" s="136"/>
      <c r="U5" s="136"/>
      <c r="V5" s="137"/>
      <c r="W5" s="131"/>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3"/>
      <c r="BC5" s="116" t="s">
        <v>13</v>
      </c>
      <c r="BD5" s="121"/>
      <c r="BE5" s="121"/>
      <c r="BF5" s="121"/>
      <c r="BG5" s="121"/>
      <c r="BH5" s="121"/>
      <c r="BI5" s="121"/>
      <c r="BJ5" s="121"/>
      <c r="BK5" s="117"/>
      <c r="BL5" s="9">
        <v>2</v>
      </c>
      <c r="BM5" s="128"/>
      <c r="BN5" s="129"/>
    </row>
    <row r="6" spans="1:66" ht="12.75" customHeight="1" x14ac:dyDescent="0.25">
      <c r="A6" s="138"/>
      <c r="B6" s="138"/>
      <c r="C6" s="138"/>
      <c r="D6" s="138"/>
      <c r="E6" s="13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96" t="s">
        <v>35</v>
      </c>
      <c r="BJ6" s="97"/>
      <c r="BK6" s="98"/>
      <c r="BL6" s="33">
        <v>210</v>
      </c>
      <c r="BM6" s="128"/>
      <c r="BN6" s="129"/>
    </row>
    <row r="7" spans="1:66" ht="12.75" customHeight="1" x14ac:dyDescent="0.25">
      <c r="A7" s="140"/>
      <c r="B7" s="140"/>
      <c r="C7" s="140"/>
      <c r="D7" s="140"/>
      <c r="E7" s="141"/>
      <c r="F7" s="66" t="s">
        <v>15</v>
      </c>
      <c r="G7" s="151" t="str">
        <f>Instellingen!C36</f>
        <v>7-9 nov</v>
      </c>
      <c r="H7" s="152"/>
      <c r="I7" s="152"/>
      <c r="J7" s="152"/>
      <c r="K7" s="152"/>
      <c r="L7" s="152"/>
      <c r="M7" s="152"/>
      <c r="N7" s="153"/>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131"/>
      <c r="BN7" s="132"/>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8" t="s">
        <v>96</v>
      </c>
      <c r="BN8" s="2" t="s">
        <v>6</v>
      </c>
    </row>
    <row r="9" spans="1:66" x14ac:dyDescent="0.25">
      <c r="A9" s="6">
        <v>1</v>
      </c>
      <c r="B9" s="6" t="s">
        <v>293</v>
      </c>
      <c r="C9" s="6" t="s">
        <v>137</v>
      </c>
      <c r="D9" s="6" t="s">
        <v>120</v>
      </c>
      <c r="E9" s="6" t="s">
        <v>107</v>
      </c>
      <c r="F9" s="6" t="s">
        <v>121</v>
      </c>
      <c r="H9" s="68">
        <v>219</v>
      </c>
      <c r="I9" s="68">
        <v>0</v>
      </c>
      <c r="J9" s="69">
        <f>H9+I9</f>
        <v>219</v>
      </c>
      <c r="K9" s="68">
        <v>6</v>
      </c>
      <c r="L9" s="68">
        <v>6.5</v>
      </c>
      <c r="M9" s="68">
        <v>1</v>
      </c>
      <c r="N9" s="70">
        <v>1</v>
      </c>
      <c r="P9" s="71">
        <v>219.5</v>
      </c>
      <c r="Q9" s="71">
        <v>0</v>
      </c>
      <c r="R9" s="72">
        <f>P9+Q9</f>
        <v>219.5</v>
      </c>
      <c r="S9" s="71">
        <v>6</v>
      </c>
      <c r="T9" s="71">
        <v>6.5</v>
      </c>
      <c r="U9" s="71">
        <v>2</v>
      </c>
      <c r="V9" s="73">
        <v>2</v>
      </c>
      <c r="X9" s="74">
        <v>213.5</v>
      </c>
      <c r="Y9" s="74">
        <v>0</v>
      </c>
      <c r="Z9" s="75">
        <f>X9+Y9</f>
        <v>213.5</v>
      </c>
      <c r="AA9" s="74">
        <v>6</v>
      </c>
      <c r="AB9" s="74">
        <v>6</v>
      </c>
      <c r="AC9" s="74">
        <v>1</v>
      </c>
      <c r="AD9" s="76">
        <v>1</v>
      </c>
      <c r="BC9" s="12">
        <f>N9+V9+AD9+AL9+AT9+BB9</f>
        <v>4</v>
      </c>
      <c r="BD9" s="12">
        <f>J9+R9+Z9+AH9+AP9+AX9</f>
        <v>652</v>
      </c>
      <c r="BE9" s="38">
        <f>IF($O$4&gt;0,(LARGE(($N9,$V9,$AD9,$AL9,$AT9,$BB9),1)),"0")</f>
        <v>2</v>
      </c>
      <c r="BF9"/>
      <c r="BG9" s="12">
        <v>219.5</v>
      </c>
      <c r="BH9" s="12">
        <v>0</v>
      </c>
      <c r="BI9" s="38">
        <f>BC9-BE9-BF9</f>
        <v>2</v>
      </c>
      <c r="BJ9" s="12">
        <f>BD9-BG9-BH9</f>
        <v>432.5</v>
      </c>
      <c r="BK9" s="6">
        <v>1</v>
      </c>
      <c r="BN9" s="112" t="s">
        <v>146</v>
      </c>
    </row>
    <row r="10" spans="1:66" x14ac:dyDescent="0.25">
      <c r="A10" s="6">
        <v>2</v>
      </c>
      <c r="B10" s="6" t="s">
        <v>295</v>
      </c>
      <c r="C10" s="6" t="s">
        <v>220</v>
      </c>
      <c r="D10" s="6" t="s">
        <v>159</v>
      </c>
      <c r="E10" s="6" t="s">
        <v>107</v>
      </c>
      <c r="F10" s="6" t="s">
        <v>118</v>
      </c>
      <c r="H10" s="68">
        <v>189</v>
      </c>
      <c r="I10" s="68">
        <v>0</v>
      </c>
      <c r="J10" s="69">
        <f>H10+I10</f>
        <v>189</v>
      </c>
      <c r="K10" s="68">
        <v>5</v>
      </c>
      <c r="L10" s="68">
        <v>6.5</v>
      </c>
      <c r="M10" s="68">
        <v>3</v>
      </c>
      <c r="N10" s="70">
        <v>3</v>
      </c>
      <c r="P10" s="71">
        <v>217</v>
      </c>
      <c r="Q10" s="71">
        <v>0</v>
      </c>
      <c r="R10" s="72">
        <f>P10+Q10</f>
        <v>217</v>
      </c>
      <c r="S10" s="71">
        <v>6</v>
      </c>
      <c r="T10" s="71">
        <v>6.5</v>
      </c>
      <c r="U10" s="71">
        <v>3</v>
      </c>
      <c r="V10" s="73">
        <v>3</v>
      </c>
      <c r="X10" s="74">
        <v>197.5</v>
      </c>
      <c r="Y10" s="74">
        <v>0</v>
      </c>
      <c r="Z10" s="75">
        <f>X10+Y10</f>
        <v>197.5</v>
      </c>
      <c r="AA10" s="74">
        <v>5</v>
      </c>
      <c r="AB10" s="74">
        <v>6</v>
      </c>
      <c r="AC10" s="74">
        <v>2</v>
      </c>
      <c r="AD10" s="76">
        <v>2</v>
      </c>
      <c r="BC10" s="12">
        <f>N10+V10+AD10+AL10+AT10+BB10</f>
        <v>8</v>
      </c>
      <c r="BD10" s="12">
        <f>J10+R10+Z10+AH10+AP10+AX10</f>
        <v>603.5</v>
      </c>
      <c r="BE10" s="38">
        <f>IF($O$4&gt;0,(LARGE(($N10,$V10,$AD10,$AL10,$AT10,$BB10),1)),"0")</f>
        <v>3</v>
      </c>
      <c r="BF10"/>
      <c r="BG10" s="12">
        <v>189</v>
      </c>
      <c r="BH10" s="12">
        <v>0</v>
      </c>
      <c r="BI10" s="38">
        <f>BC10-BE10-BF10</f>
        <v>5</v>
      </c>
      <c r="BJ10" s="12">
        <f>BD10-BG10-BH10</f>
        <v>414.5</v>
      </c>
      <c r="BK10" s="6">
        <v>2</v>
      </c>
      <c r="BN10" s="112" t="s">
        <v>147</v>
      </c>
    </row>
    <row r="11" spans="1:66" x14ac:dyDescent="0.25">
      <c r="A11" s="6">
        <v>3</v>
      </c>
      <c r="B11" s="6" t="s">
        <v>289</v>
      </c>
      <c r="C11" s="6" t="s">
        <v>361</v>
      </c>
      <c r="D11" s="6" t="s">
        <v>290</v>
      </c>
      <c r="E11" s="6" t="s">
        <v>107</v>
      </c>
      <c r="F11" s="6" t="s">
        <v>119</v>
      </c>
      <c r="J11" s="69">
        <f>H11+I11</f>
        <v>0</v>
      </c>
      <c r="N11" s="70">
        <v>99</v>
      </c>
      <c r="P11" s="71">
        <v>221</v>
      </c>
      <c r="Q11" s="71">
        <v>0</v>
      </c>
      <c r="R11" s="72">
        <f>P11+Q11</f>
        <v>221</v>
      </c>
      <c r="S11" s="71">
        <v>6.5</v>
      </c>
      <c r="T11" s="71">
        <v>6.5</v>
      </c>
      <c r="U11" s="71">
        <v>1</v>
      </c>
      <c r="V11" s="73">
        <v>1</v>
      </c>
      <c r="Z11" s="75">
        <f>X11+Y11</f>
        <v>0</v>
      </c>
      <c r="AD11" s="76">
        <v>99</v>
      </c>
      <c r="BC11" s="12">
        <f>N11+V11+AD11+AL11+AT11+BB11</f>
        <v>199</v>
      </c>
      <c r="BD11" s="12">
        <f>J11+R11+Z11+AH11+AP11+AX11</f>
        <v>221</v>
      </c>
      <c r="BE11" s="38">
        <f>IF($O$4&gt;0,(LARGE(($N11,$V11,$AD11,$AL11,$AT11,$BB11),1)),"0")</f>
        <v>99</v>
      </c>
      <c r="BF11"/>
      <c r="BG11" s="12">
        <v>0</v>
      </c>
      <c r="BH11" s="12">
        <v>0</v>
      </c>
      <c r="BI11" s="38">
        <f>BC11-BE11-BF11</f>
        <v>100</v>
      </c>
      <c r="BJ11" s="12">
        <f>BD11-BG11-BH11</f>
        <v>221</v>
      </c>
    </row>
    <row r="12" spans="1:66" x14ac:dyDescent="0.25">
      <c r="A12" s="6">
        <v>4</v>
      </c>
      <c r="B12" s="112" t="s">
        <v>394</v>
      </c>
      <c r="C12" s="6" t="s">
        <v>219</v>
      </c>
      <c r="D12" s="6" t="s">
        <v>158</v>
      </c>
      <c r="E12" s="6" t="s">
        <v>107</v>
      </c>
      <c r="F12" s="6" t="s">
        <v>125</v>
      </c>
      <c r="H12" s="68">
        <v>197.5</v>
      </c>
      <c r="I12" s="68">
        <v>0</v>
      </c>
      <c r="J12" s="69">
        <f>H12+I12</f>
        <v>197.5</v>
      </c>
      <c r="K12" s="68">
        <v>6.5</v>
      </c>
      <c r="L12" s="68">
        <v>7</v>
      </c>
      <c r="M12" s="68">
        <v>2</v>
      </c>
      <c r="N12" s="70">
        <v>2</v>
      </c>
      <c r="Q12" s="71">
        <v>0</v>
      </c>
      <c r="R12" s="72">
        <f>P12+Q12</f>
        <v>0</v>
      </c>
      <c r="V12" s="73">
        <v>99</v>
      </c>
      <c r="Y12" s="74">
        <v>0</v>
      </c>
      <c r="Z12" s="75">
        <f>X12+Y12</f>
        <v>0</v>
      </c>
      <c r="AD12" s="76">
        <v>99</v>
      </c>
      <c r="BC12" s="12">
        <f>N12+V12+AD12+AL12+AT12+BB12</f>
        <v>200</v>
      </c>
      <c r="BD12" s="12">
        <f>J12+R12+Z12+AH12+AP12+AX12</f>
        <v>197.5</v>
      </c>
      <c r="BE12" s="38">
        <f>IF($O$4&gt;0,(LARGE(($N12,$V12,$AD12,$AL12,$AT12,$BB12),1)),"0")</f>
        <v>99</v>
      </c>
      <c r="BF12"/>
      <c r="BG12" s="12">
        <v>0</v>
      </c>
      <c r="BH12" s="12">
        <v>0</v>
      </c>
      <c r="BI12" s="38">
        <f>BC12-BE12-BF12</f>
        <v>101</v>
      </c>
      <c r="BJ12" s="12">
        <f>BD12-BG12-BH12</f>
        <v>197.5</v>
      </c>
    </row>
    <row r="13" spans="1:66" x14ac:dyDescent="0.25">
      <c r="A13" s="6">
        <v>5</v>
      </c>
      <c r="B13" s="6" t="s">
        <v>409</v>
      </c>
      <c r="C13" s="6" t="s">
        <v>417</v>
      </c>
      <c r="D13" s="6" t="s">
        <v>410</v>
      </c>
      <c r="E13" s="6" t="s">
        <v>107</v>
      </c>
      <c r="F13" s="6" t="s">
        <v>130</v>
      </c>
      <c r="J13" s="69">
        <f>H13+I13</f>
        <v>0</v>
      </c>
      <c r="N13" s="70">
        <v>99</v>
      </c>
      <c r="R13" s="72">
        <f>P13+Q13</f>
        <v>0</v>
      </c>
      <c r="V13" s="73">
        <v>99</v>
      </c>
      <c r="X13" s="74">
        <v>179</v>
      </c>
      <c r="Y13" s="74">
        <v>0</v>
      </c>
      <c r="Z13" s="75">
        <f>X13+Y13</f>
        <v>179</v>
      </c>
      <c r="AA13" s="74">
        <v>5</v>
      </c>
      <c r="AB13" s="74">
        <v>5</v>
      </c>
      <c r="AC13" s="74">
        <v>3</v>
      </c>
      <c r="AD13" s="76">
        <v>3</v>
      </c>
      <c r="BC13" s="12">
        <f>N13+V13+AD13+AL13+AT13+BB13</f>
        <v>201</v>
      </c>
      <c r="BD13" s="12">
        <f>J13+R13+Z13+AH13+AP13+AX13</f>
        <v>179</v>
      </c>
      <c r="BE13" s="38">
        <f>IF($O$4&gt;0,(LARGE(($N13,$V13,$AD13,$AL13,$AT13,$BB13),1)),"0")</f>
        <v>99</v>
      </c>
      <c r="BF13"/>
      <c r="BG13" s="12">
        <v>0</v>
      </c>
      <c r="BH13" s="12">
        <v>0</v>
      </c>
      <c r="BI13" s="38">
        <f>BC13-BE13-BF13</f>
        <v>102</v>
      </c>
      <c r="BJ13" s="12">
        <f>BD13-BG13-BH13</f>
        <v>179</v>
      </c>
    </row>
  </sheetData>
  <sheetProtection sheet="1" objects="1" scenarios="1"/>
  <sortState xmlns:xlrd2="http://schemas.microsoft.com/office/spreadsheetml/2017/richdata2" ref="A9:XFD14">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H2:I2 P2:Q2 X2:Y2 AF2:AG2 AN2:AO2 AV2:AW2 H9:I65316 P9:Q65316 X9:Y65316 AF9:AG65316 AN9:AO65316 AV9:AW65316">
    <cfRule type="cellIs" dxfId="0" priority="1" stopIfTrue="1" operator="greaterThanOrEqual">
      <formula>$BL$6</formula>
    </cfRule>
  </conditionalFormatting>
  <dataValidations count="9">
    <dataValidation type="whole" allowBlank="1" showInputMessage="1" showErrorMessage="1" sqref="O3:V3" xr:uid="{00000000-0002-0000-0B00-000000000000}">
      <formula1>0</formula1>
      <formula2>99</formula2>
    </dataValidation>
    <dataValidation type="whole" operator="lessThanOrEqual" allowBlank="1" showInputMessage="1" showErrorMessage="1" sqref="BL5" xr:uid="{00000000-0002-0000-0B00-000001000000}">
      <formula1>99</formula1>
    </dataValidation>
    <dataValidation type="whole" operator="lessThanOrEqual" allowBlank="1" showInputMessage="1" showErrorMessage="1" sqref="BL6" xr:uid="{00000000-0002-0000-0B00-000002000000}">
      <formula1>400</formula1>
    </dataValidation>
    <dataValidation type="whole" allowBlank="1" showInputMessage="1" showErrorMessage="1" sqref="M1:N2 U1:V2 BA1:BB2 AS1:AT2 AK1:AL2 AC1:AD2 M8:N65316 AC8:AD65316 U8:V65316 AK8:AL65316 AS8:AT65316 BA8:BB65316" xr:uid="{00000000-0002-0000-0B00-000003000000}">
      <formula1>0</formula1>
      <formula2>999</formula2>
    </dataValidation>
    <dataValidation type="decimal" allowBlank="1" showInputMessage="1" showErrorMessage="1" sqref="K1:L2 S1:T2 AY1:AZ2 AQ1:AR2 AI1:AJ2 AA1:AB2 K8:L65316 AA8:AB65316 S8:T65316 AI8:AJ65316 AQ8:AR65316 AY8:AZ65316" xr:uid="{00000000-0002-0000-0B00-000004000000}">
      <formula1>0</formula1>
      <formula2>99</formula2>
    </dataValidation>
    <dataValidation type="decimal" allowBlank="1" showInputMessage="1" showErrorMessage="1" sqref="H1:I2 P1:Q2 AV1:AW2 AN1:AO2 AF1:AG2 X1:Y2 H8:I65316 X8:Y65316 P8:Q65316 AF8:AG65316 AN8:AO65316 AV8:AW65316" xr:uid="{00000000-0002-0000-0B00-000005000000}">
      <formula1>0</formula1>
      <formula2>400</formula2>
    </dataValidation>
    <dataValidation operator="lessThanOrEqual" allowBlank="1" showInputMessage="1" showErrorMessage="1" sqref="AH8 AP8 AX8 J1:J2 R1:R2 AX1:AX2 AP1:AP2 AH1:AH2 Z1:Z2 BC1:BK8 BL1:BL4 BL7:BL8 R8:R13 Z8:Z13 BC9:BE13 J8:J13 BI9:BJ13" xr:uid="{00000000-0002-0000-0B00-000006000000}"/>
    <dataValidation type="list" allowBlank="1" showInputMessage="1" showErrorMessage="1" sqref="BM1:BM2 BM9:BM65316" xr:uid="{00000000-0002-0000-0B00-000007000000}">
      <formula1>"ja,nee"</formula1>
    </dataValidation>
    <dataValidation type="decimal" operator="lessThanOrEqual" allowBlank="1" showInputMessage="1" showErrorMessage="1" sqref="BK9:BL13 Z14:Z65316 R14:R65316 AX9:AX65316 J14:J65316 BC14:BL65316 AH9:AH65316 AP9:AP65316 BG9:BH13" xr:uid="{00000000-0002-0000-0B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515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515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515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515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515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515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515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516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516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516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516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516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516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516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516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516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516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517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517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517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517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517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517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517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517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517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31"/>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103"/>
      <c r="B2" s="103"/>
      <c r="C2" s="103">
        <v>1</v>
      </c>
      <c r="D2" s="103">
        <f>FLOOR((C2+3)/4,1)</f>
        <v>1</v>
      </c>
      <c r="E2" s="103"/>
      <c r="F2" s="103"/>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6" t="s">
        <v>9</v>
      </c>
      <c r="B3" s="117"/>
      <c r="C3" s="118" t="str">
        <f>Instellingen!B3</f>
        <v>Kring Berkel IJssel</v>
      </c>
      <c r="D3" s="119"/>
      <c r="E3" s="120"/>
      <c r="F3" s="116"/>
      <c r="G3" s="121"/>
      <c r="H3" s="121"/>
      <c r="I3" s="121"/>
      <c r="J3" s="121"/>
      <c r="K3" s="121"/>
      <c r="L3" s="121"/>
      <c r="M3" s="121"/>
      <c r="N3" s="117"/>
      <c r="O3" s="135"/>
      <c r="P3" s="136"/>
      <c r="Q3" s="136"/>
      <c r="R3" s="136"/>
      <c r="S3" s="136"/>
      <c r="T3" s="136"/>
      <c r="U3" s="136"/>
      <c r="V3" s="137"/>
      <c r="W3" s="162"/>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4"/>
      <c r="BC3" s="116" t="s">
        <v>41</v>
      </c>
      <c r="BD3" s="121"/>
      <c r="BE3" s="121"/>
      <c r="BF3" s="121"/>
      <c r="BG3" s="121"/>
      <c r="BH3" s="121"/>
      <c r="BI3" s="121"/>
      <c r="BJ3" s="121"/>
      <c r="BK3" s="117"/>
      <c r="BL3" s="23">
        <f>Instellingen!B6</f>
        <v>3</v>
      </c>
      <c r="BM3" s="83"/>
      <c r="BN3" s="154"/>
    </row>
    <row r="4" spans="1:66" x14ac:dyDescent="0.25">
      <c r="A4" s="116" t="s">
        <v>10</v>
      </c>
      <c r="B4" s="117"/>
      <c r="C4" s="134" t="s">
        <v>51</v>
      </c>
      <c r="D4" s="119"/>
      <c r="E4" s="120"/>
      <c r="F4" s="116" t="s">
        <v>71</v>
      </c>
      <c r="G4" s="121"/>
      <c r="H4" s="121"/>
      <c r="I4" s="121"/>
      <c r="J4" s="121"/>
      <c r="K4" s="121"/>
      <c r="L4" s="121"/>
      <c r="M4" s="121"/>
      <c r="N4" s="117"/>
      <c r="O4" s="135">
        <f>Instellingen!B7</f>
        <v>1</v>
      </c>
      <c r="P4" s="136"/>
      <c r="Q4" s="136"/>
      <c r="R4" s="136"/>
      <c r="S4" s="136"/>
      <c r="T4" s="136"/>
      <c r="U4" s="136"/>
      <c r="V4" s="137"/>
      <c r="W4" s="165"/>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7"/>
      <c r="BC4" s="116"/>
      <c r="BD4" s="121"/>
      <c r="BE4" s="121"/>
      <c r="BF4" s="121"/>
      <c r="BG4" s="121"/>
      <c r="BH4" s="121"/>
      <c r="BI4" s="121"/>
      <c r="BJ4" s="121"/>
      <c r="BK4" s="117"/>
      <c r="BL4" s="23"/>
      <c r="BM4" s="84"/>
      <c r="BN4" s="155"/>
    </row>
    <row r="5" spans="1:66" x14ac:dyDescent="0.25">
      <c r="A5" s="116" t="s">
        <v>11</v>
      </c>
      <c r="B5" s="117"/>
      <c r="C5" s="118"/>
      <c r="D5" s="119"/>
      <c r="E5" s="120"/>
      <c r="F5" s="116" t="s">
        <v>12</v>
      </c>
      <c r="G5" s="121"/>
      <c r="H5" s="121"/>
      <c r="I5" s="121"/>
      <c r="J5" s="121"/>
      <c r="K5" s="121"/>
      <c r="L5" s="121"/>
      <c r="M5" s="121"/>
      <c r="N5" s="117"/>
      <c r="O5" s="135">
        <f>Instellingen!B5</f>
        <v>99</v>
      </c>
      <c r="P5" s="136"/>
      <c r="Q5" s="136"/>
      <c r="R5" s="136"/>
      <c r="S5" s="136"/>
      <c r="T5" s="136"/>
      <c r="U5" s="136"/>
      <c r="V5" s="137"/>
      <c r="W5" s="168"/>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70"/>
      <c r="BC5" s="116"/>
      <c r="BD5" s="121"/>
      <c r="BE5" s="121"/>
      <c r="BF5" s="121"/>
      <c r="BG5" s="121"/>
      <c r="BH5" s="121"/>
      <c r="BI5" s="121"/>
      <c r="BJ5" s="121"/>
      <c r="BK5" s="117"/>
      <c r="BL5" s="23"/>
      <c r="BM5" s="84"/>
      <c r="BN5" s="155"/>
    </row>
    <row r="6" spans="1:66" ht="12.75" customHeight="1" x14ac:dyDescent="0.25">
      <c r="A6" s="157"/>
      <c r="B6" s="158"/>
      <c r="C6" s="158"/>
      <c r="D6" s="158"/>
      <c r="E6" s="15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100"/>
      <c r="BJ6" s="101"/>
      <c r="BK6" s="102"/>
      <c r="BL6" s="82"/>
      <c r="BM6" s="84"/>
      <c r="BN6" s="155"/>
    </row>
    <row r="7" spans="1:66" ht="12.75" customHeight="1" x14ac:dyDescent="0.25">
      <c r="A7" s="160"/>
      <c r="B7" s="160"/>
      <c r="C7" s="160"/>
      <c r="D7" s="160"/>
      <c r="E7" s="161"/>
      <c r="F7" s="66" t="s">
        <v>15</v>
      </c>
      <c r="G7" s="151" t="str">
        <f>Instellingen!C36</f>
        <v>7-9 nov</v>
      </c>
      <c r="H7" s="143"/>
      <c r="I7" s="143"/>
      <c r="J7" s="143"/>
      <c r="K7" s="143"/>
      <c r="L7" s="143"/>
      <c r="M7" s="143"/>
      <c r="N7" s="144"/>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85"/>
      <c r="BN7" s="156"/>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type="whole" operator="lessThan" allowBlank="1" showInputMessage="1" showErrorMessage="1" error="De waarde is maximaal 500" sqref="H9:L65536 R9:T65536 AP9:AR65536 AX9:AZ65536 AA9:AB65536 AH9:AJ65536" xr:uid="{00000000-0002-0000-0C00-000000000000}">
      <formula1>500</formula1>
    </dataValidation>
    <dataValidation type="whole" operator="lessThan" allowBlank="1" showInputMessage="1" showErrorMessage="1" error="De waarde is maximaal 200" sqref="BB2 AL2 AT2 AL8:AL65536 AT8:AT65536 BB8:BB65536 V8:V65536 N8:N65536 AD8:AD65536" xr:uid="{00000000-0002-0000-0C00-000001000000}">
      <formula1>200</formula1>
    </dataValidation>
    <dataValidation operator="lessThan" allowBlank="1" showInputMessage="1" showErrorMessage="1" error="De waarde is maximaal 500" sqref="R8:T8 AA8:AB8 AI8:AJ8 AQ8:AR8 AY8:AZ8 H8:L8" xr:uid="{00000000-0002-0000-0C00-000002000000}"/>
    <dataValidation type="whole" allowBlank="1" showInputMessage="1" showErrorMessage="1" sqref="BL3:BM3 O4" xr:uid="{00000000-0002-0000-0C00-000003000000}">
      <formula1>1</formula1>
      <formula2>4</formula2>
    </dataValidation>
    <dataValidation type="whole" allowBlank="1" showInputMessage="1" showErrorMessage="1" sqref="BL4:BM4" xr:uid="{00000000-0002-0000-0C00-000004000000}">
      <formula1>1</formula1>
      <formula2>2</formula2>
    </dataValidation>
    <dataValidation type="whole" operator="lessThan" allowBlank="1" showInputMessage="1" showErrorMessage="1" sqref="BL5:BM5" xr:uid="{00000000-0002-0000-0C00-000005000000}">
      <formula1>9</formula1>
    </dataValidation>
    <dataValidation type="whole" operator="lessThan" allowBlank="1" showInputMessage="1" showErrorMessage="1" sqref="BL6:BM6" xr:uid="{00000000-0002-0000-0C00-000006000000}">
      <formula1>340</formula1>
    </dataValidation>
    <dataValidation type="whole" operator="lessThanOrEqual" allowBlank="1" showInputMessage="1" showErrorMessage="1" sqref="X8:Z65536 X2:Z2 P2:Q2 P8:Q65536" xr:uid="{00000000-0002-0000-0C00-000007000000}">
      <formula1>340</formula1>
    </dataValidation>
    <dataValidation type="whole" operator="lessThan" allowBlank="1" showInputMessage="1" showErrorMessage="1" sqref="U2 U8:U65536" xr:uid="{00000000-0002-0000-0C00-000008000000}">
      <formula1>999</formula1>
    </dataValidation>
    <dataValidation type="whole" operator="lessThanOrEqual" allowBlank="1" showInputMessage="1" showErrorMessage="1" error="De waarde is maximaal 200" sqref="AN2:AO2 AV2:AW2 AF2:AG2 AN8:AO65536 AF8:AG65536 AV8:AW65536" xr:uid="{00000000-0002-0000-0C00-000009000000}">
      <formula1>340</formula1>
    </dataValidation>
    <dataValidation type="whole" operator="lessThanOrEqual" allowBlank="1" showInputMessage="1" showErrorMessage="1" sqref="O5" xr:uid="{00000000-0002-0000-0C00-00000A000000}">
      <formula1>999</formula1>
    </dataValidation>
    <dataValidation type="whole" operator="lessThan" allowBlank="1" showInputMessage="1" showErrorMessage="1" sqref="O3" xr:uid="{00000000-0002-0000-0C00-00000B000000}">
      <formula1>99</formula1>
    </dataValidation>
    <dataValidation operator="lessThanOrEqual" allowBlank="1" showInputMessage="1" showErrorMessage="1" sqref="W1:W3 W8:W65536" xr:uid="{00000000-0002-0000-0C00-00000C000000}"/>
    <dataValidation operator="lessThanOrEqual" allowBlank="1" showInputMessage="1" showErrorMessage="1" error="De waarde is maximaal 200" sqref="AM1:AM2 AU1:AU2 AE1:AE2 AM8:AM65536 AE8:AE65536 AU8:AU65536" xr:uid="{00000000-0002-0000-0C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39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539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539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539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539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5398"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539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540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540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5402"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5403"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5404"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5405"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5406"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5407"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5408"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5409"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5410"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5411"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5412"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5413"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5414"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5415"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5416"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5417"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7"/>
  <dimension ref="A1:K37"/>
  <sheetViews>
    <sheetView workbookViewId="0">
      <pane ySplit="4" topLeftCell="A5" activePane="bottomLeft" state="frozen"/>
      <selection activeCell="C5" sqref="C5:E5"/>
      <selection pane="bottomLeft" activeCell="M6" sqref="M6"/>
    </sheetView>
  </sheetViews>
  <sheetFormatPr defaultRowHeight="12.5" x14ac:dyDescent="0.25"/>
  <cols>
    <col min="1" max="1" width="6.81640625" style="1" bestFit="1" customWidth="1"/>
    <col min="2" max="2" width="10" style="1" hidden="1" customWidth="1"/>
    <col min="3" max="3" width="25.453125" style="1" customWidth="1"/>
    <col min="4" max="4" width="16.81640625" style="1" customWidth="1"/>
    <col min="5" max="5" width="7.81640625" style="1" hidden="1" customWidth="1"/>
    <col min="6" max="6" width="4.1796875" style="1" hidden="1" customWidth="1"/>
    <col min="7" max="7" width="23.26953125" style="1" customWidth="1"/>
    <col min="8" max="8" width="8.54296875" style="1" hidden="1" customWidth="1"/>
    <col min="9" max="9" width="7.81640625" style="19" hidden="1" customWidth="1"/>
    <col min="10" max="10" width="7.54296875" style="1" hidden="1" customWidth="1"/>
    <col min="11" max="11" width="17" style="1" customWidth="1"/>
  </cols>
  <sheetData>
    <row r="1" spans="1:11" x14ac:dyDescent="0.25">
      <c r="A1" s="176" t="s">
        <v>435</v>
      </c>
      <c r="B1" s="114"/>
      <c r="C1" s="114"/>
      <c r="D1" s="114"/>
      <c r="E1" s="114"/>
      <c r="F1" s="114"/>
      <c r="G1" s="115"/>
      <c r="H1" s="116"/>
      <c r="I1" s="117"/>
      <c r="J1" s="20"/>
      <c r="K1" s="20"/>
    </row>
    <row r="2" spans="1:11" hidden="1" x14ac:dyDescent="0.25">
      <c r="A2" s="12"/>
      <c r="B2" s="12"/>
      <c r="C2" s="12"/>
      <c r="D2" s="12"/>
      <c r="E2" s="12"/>
      <c r="F2" s="12"/>
      <c r="G2" s="6" t="b">
        <v>0</v>
      </c>
      <c r="H2" s="6" t="b">
        <v>0</v>
      </c>
      <c r="I2" s="17"/>
      <c r="J2" s="12"/>
      <c r="K2" s="12"/>
    </row>
    <row r="3" spans="1:11" ht="25.5" customHeight="1" x14ac:dyDescent="0.25">
      <c r="A3" s="7" t="s">
        <v>9</v>
      </c>
      <c r="B3" s="171" t="str">
        <f>Instellingen!B3</f>
        <v>Kring Berkel IJssel</v>
      </c>
      <c r="C3" s="172"/>
      <c r="D3" s="21"/>
      <c r="E3" s="173" t="s">
        <v>47</v>
      </c>
      <c r="F3" s="173"/>
      <c r="G3" s="14"/>
      <c r="H3" s="174" t="s">
        <v>48</v>
      </c>
      <c r="I3" s="175"/>
      <c r="J3" s="22">
        <v>2</v>
      </c>
      <c r="K3" s="16"/>
    </row>
    <row r="4" spans="1:11" ht="25" x14ac:dyDescent="0.25">
      <c r="A4" s="3" t="s">
        <v>21</v>
      </c>
      <c r="B4" s="3" t="s">
        <v>7</v>
      </c>
      <c r="C4" s="3" t="s">
        <v>0</v>
      </c>
      <c r="D4" s="3" t="s">
        <v>1</v>
      </c>
      <c r="E4" s="3" t="s">
        <v>22</v>
      </c>
      <c r="F4" s="3" t="s">
        <v>24</v>
      </c>
      <c r="G4" s="3" t="s">
        <v>25</v>
      </c>
      <c r="H4" s="15" t="s">
        <v>44</v>
      </c>
      <c r="I4" s="18" t="s">
        <v>45</v>
      </c>
      <c r="J4" s="8" t="s">
        <v>46</v>
      </c>
      <c r="K4" s="3" t="s">
        <v>26</v>
      </c>
    </row>
    <row r="7" spans="1:11" x14ac:dyDescent="0.25">
      <c r="C7" s="1" t="s">
        <v>418</v>
      </c>
    </row>
    <row r="8" spans="1:11" x14ac:dyDescent="0.25">
      <c r="A8" s="1">
        <v>1</v>
      </c>
      <c r="B8" s="1" t="s">
        <v>327</v>
      </c>
      <c r="C8" s="1" t="s">
        <v>265</v>
      </c>
      <c r="D8" s="1" t="s">
        <v>208</v>
      </c>
      <c r="E8" s="1" t="s">
        <v>27</v>
      </c>
      <c r="G8" s="1" t="s">
        <v>130</v>
      </c>
      <c r="K8" s="1" t="s">
        <v>146</v>
      </c>
    </row>
    <row r="9" spans="1:11" x14ac:dyDescent="0.25">
      <c r="A9" s="1">
        <v>2</v>
      </c>
      <c r="B9" s="1" t="s">
        <v>326</v>
      </c>
      <c r="C9" s="1" t="s">
        <v>264</v>
      </c>
      <c r="D9" s="1" t="s">
        <v>207</v>
      </c>
      <c r="E9" s="1" t="s">
        <v>27</v>
      </c>
      <c r="G9" s="1" t="s">
        <v>118</v>
      </c>
      <c r="H9" s="1">
        <v>3</v>
      </c>
      <c r="I9" s="19" t="s">
        <v>419</v>
      </c>
      <c r="J9" s="1">
        <v>7</v>
      </c>
      <c r="K9" s="1" t="s">
        <v>147</v>
      </c>
    </row>
    <row r="11" spans="1:11" x14ac:dyDescent="0.25">
      <c r="C11" s="1" t="s">
        <v>420</v>
      </c>
    </row>
    <row r="12" spans="1:11" x14ac:dyDescent="0.25">
      <c r="A12" s="1">
        <v>1</v>
      </c>
      <c r="B12" s="1" t="s">
        <v>339</v>
      </c>
      <c r="C12" s="1" t="s">
        <v>231</v>
      </c>
      <c r="D12" s="1" t="s">
        <v>190</v>
      </c>
      <c r="E12" s="1" t="s">
        <v>28</v>
      </c>
      <c r="G12" s="1" t="s">
        <v>122</v>
      </c>
      <c r="H12" s="1">
        <v>2</v>
      </c>
      <c r="I12" s="19" t="s">
        <v>421</v>
      </c>
      <c r="J12" s="1">
        <v>3</v>
      </c>
      <c r="K12" s="1" t="s">
        <v>146</v>
      </c>
    </row>
    <row r="13" spans="1:11" x14ac:dyDescent="0.25">
      <c r="A13" s="1">
        <v>2</v>
      </c>
      <c r="B13" s="1" t="s">
        <v>343</v>
      </c>
      <c r="C13" s="1" t="s">
        <v>251</v>
      </c>
      <c r="D13" s="1" t="s">
        <v>193</v>
      </c>
      <c r="E13" s="1" t="s">
        <v>28</v>
      </c>
      <c r="G13" s="1" t="s">
        <v>130</v>
      </c>
      <c r="K13" s="1" t="s">
        <v>147</v>
      </c>
    </row>
    <row r="15" spans="1:11" x14ac:dyDescent="0.25">
      <c r="C15" s="1" t="s">
        <v>422</v>
      </c>
    </row>
    <row r="16" spans="1:11" x14ac:dyDescent="0.25">
      <c r="A16" s="1">
        <v>1</v>
      </c>
      <c r="B16" s="1" t="s">
        <v>296</v>
      </c>
      <c r="C16" s="1" t="s">
        <v>229</v>
      </c>
      <c r="D16" s="1" t="s">
        <v>168</v>
      </c>
      <c r="E16" s="1" t="s">
        <v>29</v>
      </c>
      <c r="G16" s="1" t="s">
        <v>118</v>
      </c>
      <c r="H16" s="1">
        <v>2</v>
      </c>
      <c r="I16" s="19" t="s">
        <v>423</v>
      </c>
      <c r="J16" s="1">
        <v>7</v>
      </c>
      <c r="K16" s="1" t="s">
        <v>146</v>
      </c>
    </row>
    <row r="17" spans="1:11" x14ac:dyDescent="0.25">
      <c r="A17" s="1">
        <v>2</v>
      </c>
      <c r="B17" s="1" t="s">
        <v>299</v>
      </c>
      <c r="C17" s="1" t="s">
        <v>139</v>
      </c>
      <c r="D17" s="1" t="s">
        <v>124</v>
      </c>
      <c r="E17" s="1" t="s">
        <v>29</v>
      </c>
      <c r="G17" s="1" t="s">
        <v>118</v>
      </c>
      <c r="K17" s="1" t="s">
        <v>147</v>
      </c>
    </row>
    <row r="19" spans="1:11" x14ac:dyDescent="0.25">
      <c r="C19" s="1" t="s">
        <v>424</v>
      </c>
    </row>
    <row r="20" spans="1:11" x14ac:dyDescent="0.25">
      <c r="A20" s="1">
        <v>1</v>
      </c>
      <c r="B20" s="1" t="s">
        <v>308</v>
      </c>
      <c r="C20" s="1" t="s">
        <v>138</v>
      </c>
      <c r="D20" s="1" t="s">
        <v>127</v>
      </c>
      <c r="E20" s="1" t="s">
        <v>30</v>
      </c>
      <c r="G20" s="1" t="s">
        <v>118</v>
      </c>
      <c r="H20" s="1">
        <v>2</v>
      </c>
      <c r="I20" s="19" t="s">
        <v>425</v>
      </c>
      <c r="J20" s="1">
        <v>3</v>
      </c>
      <c r="K20" s="1" t="s">
        <v>146</v>
      </c>
    </row>
    <row r="21" spans="1:11" x14ac:dyDescent="0.25">
      <c r="A21" s="1">
        <v>2</v>
      </c>
      <c r="B21" s="1" t="s">
        <v>309</v>
      </c>
      <c r="C21" s="1" t="s">
        <v>143</v>
      </c>
      <c r="D21" s="1" t="s">
        <v>133</v>
      </c>
      <c r="E21" s="1" t="s">
        <v>30</v>
      </c>
      <c r="G21" s="1" t="s">
        <v>130</v>
      </c>
      <c r="H21" s="1">
        <v>4</v>
      </c>
      <c r="I21" s="19" t="s">
        <v>426</v>
      </c>
      <c r="J21" s="1">
        <v>8</v>
      </c>
      <c r="K21" s="1" t="s">
        <v>147</v>
      </c>
    </row>
    <row r="23" spans="1:11" x14ac:dyDescent="0.25">
      <c r="C23" s="1" t="s">
        <v>427</v>
      </c>
    </row>
    <row r="24" spans="1:11" x14ac:dyDescent="0.25">
      <c r="A24" s="1">
        <v>1</v>
      </c>
      <c r="B24" s="1" t="s">
        <v>319</v>
      </c>
      <c r="C24" s="1" t="s">
        <v>144</v>
      </c>
      <c r="D24" s="1" t="s">
        <v>178</v>
      </c>
      <c r="E24" s="1" t="s">
        <v>31</v>
      </c>
      <c r="G24" s="1" t="s">
        <v>118</v>
      </c>
      <c r="H24" s="1">
        <v>2</v>
      </c>
      <c r="I24" s="19" t="s">
        <v>423</v>
      </c>
      <c r="J24" s="1">
        <v>4</v>
      </c>
      <c r="K24" s="1" t="s">
        <v>146</v>
      </c>
    </row>
    <row r="25" spans="1:11" x14ac:dyDescent="0.25">
      <c r="A25" s="1">
        <v>2</v>
      </c>
      <c r="B25" s="1" t="s">
        <v>320</v>
      </c>
      <c r="C25" s="1" t="s">
        <v>240</v>
      </c>
      <c r="D25" s="1" t="s">
        <v>180</v>
      </c>
      <c r="E25" s="1" t="s">
        <v>31</v>
      </c>
      <c r="G25" s="1" t="s">
        <v>118</v>
      </c>
      <c r="K25" s="1" t="s">
        <v>147</v>
      </c>
    </row>
    <row r="27" spans="1:11" x14ac:dyDescent="0.25">
      <c r="C27" s="1" t="s">
        <v>428</v>
      </c>
    </row>
    <row r="28" spans="1:11" x14ac:dyDescent="0.25">
      <c r="A28" s="1">
        <v>1</v>
      </c>
      <c r="B28" s="1" t="s">
        <v>276</v>
      </c>
      <c r="C28" s="1" t="s">
        <v>138</v>
      </c>
      <c r="D28" s="1" t="s">
        <v>123</v>
      </c>
      <c r="E28" s="1" t="s">
        <v>32</v>
      </c>
      <c r="G28" s="1" t="s">
        <v>118</v>
      </c>
      <c r="K28" s="1" t="s">
        <v>146</v>
      </c>
    </row>
    <row r="29" spans="1:11" x14ac:dyDescent="0.25">
      <c r="A29" s="1">
        <v>2</v>
      </c>
      <c r="B29" s="1" t="s">
        <v>277</v>
      </c>
      <c r="C29" s="1" t="s">
        <v>221</v>
      </c>
      <c r="D29" s="1" t="s">
        <v>160</v>
      </c>
      <c r="E29" s="1" t="s">
        <v>32</v>
      </c>
      <c r="G29" s="1" t="s">
        <v>118</v>
      </c>
      <c r="H29" s="1">
        <v>4</v>
      </c>
      <c r="I29" s="19" t="s">
        <v>429</v>
      </c>
      <c r="J29" s="1">
        <v>9</v>
      </c>
      <c r="K29" s="1" t="s">
        <v>147</v>
      </c>
    </row>
    <row r="31" spans="1:11" x14ac:dyDescent="0.25">
      <c r="C31" s="1" t="s">
        <v>430</v>
      </c>
    </row>
    <row r="32" spans="1:11" x14ac:dyDescent="0.25">
      <c r="A32" s="1">
        <v>1</v>
      </c>
      <c r="B32" s="1" t="s">
        <v>288</v>
      </c>
      <c r="C32" s="1" t="s">
        <v>217</v>
      </c>
      <c r="D32" s="1" t="s">
        <v>156</v>
      </c>
      <c r="E32" s="1" t="s">
        <v>33</v>
      </c>
      <c r="G32" s="1" t="s">
        <v>118</v>
      </c>
      <c r="H32" s="1">
        <v>3</v>
      </c>
      <c r="I32" s="19" t="s">
        <v>431</v>
      </c>
      <c r="J32" s="1">
        <v>5</v>
      </c>
      <c r="K32" s="1" t="s">
        <v>146</v>
      </c>
    </row>
    <row r="33" spans="1:11" x14ac:dyDescent="0.25">
      <c r="A33" s="1">
        <v>2</v>
      </c>
      <c r="B33" s="1" t="s">
        <v>294</v>
      </c>
      <c r="C33" s="1" t="s">
        <v>218</v>
      </c>
      <c r="D33" s="1" t="s">
        <v>157</v>
      </c>
      <c r="E33" s="1" t="s">
        <v>33</v>
      </c>
      <c r="G33" s="1" t="s">
        <v>122</v>
      </c>
      <c r="K33" s="1" t="s">
        <v>147</v>
      </c>
    </row>
    <row r="35" spans="1:11" x14ac:dyDescent="0.25">
      <c r="C35" s="1" t="s">
        <v>432</v>
      </c>
    </row>
    <row r="36" spans="1:11" x14ac:dyDescent="0.25">
      <c r="A36" s="1">
        <v>1</v>
      </c>
      <c r="B36" s="1" t="s">
        <v>293</v>
      </c>
      <c r="C36" s="1" t="s">
        <v>137</v>
      </c>
      <c r="D36" s="1" t="s">
        <v>120</v>
      </c>
      <c r="E36" s="1" t="s">
        <v>107</v>
      </c>
      <c r="G36" s="1" t="s">
        <v>121</v>
      </c>
      <c r="H36" s="1">
        <v>2</v>
      </c>
      <c r="I36" s="19" t="s">
        <v>433</v>
      </c>
      <c r="J36" s="1">
        <v>4</v>
      </c>
      <c r="K36" s="1" t="s">
        <v>146</v>
      </c>
    </row>
    <row r="37" spans="1:11" x14ac:dyDescent="0.25">
      <c r="A37" s="1">
        <v>2</v>
      </c>
      <c r="B37" s="1" t="s">
        <v>295</v>
      </c>
      <c r="C37" s="1" t="s">
        <v>220</v>
      </c>
      <c r="D37" s="1" t="s">
        <v>159</v>
      </c>
      <c r="E37" s="1" t="s">
        <v>107</v>
      </c>
      <c r="G37" s="1" t="s">
        <v>118</v>
      </c>
      <c r="H37" s="1">
        <v>5</v>
      </c>
      <c r="I37" s="19" t="s">
        <v>434</v>
      </c>
      <c r="J37" s="1">
        <v>8</v>
      </c>
      <c r="K37" s="1" t="s">
        <v>147</v>
      </c>
    </row>
  </sheetData>
  <mergeCells count="5">
    <mergeCell ref="B3:C3"/>
    <mergeCell ref="E3:F3"/>
    <mergeCell ref="H3:I3"/>
    <mergeCell ref="A1:G1"/>
    <mergeCell ref="H1:I1"/>
  </mergeCells>
  <phoneticPr fontId="0" type="noConversion"/>
  <dataValidations count="1">
    <dataValidation type="whole" operator="lessThan" allowBlank="1" showInputMessage="1" showErrorMessage="1" sqref="J3" xr:uid="{00000000-0002-0000-0D00-000000000000}">
      <formula1>99</formula1>
    </dataValidation>
  </dataValidations>
  <printOptions gridLines="1"/>
  <pageMargins left="0.19685039370078741" right="0.19685039370078741" top="0.98425196850393704" bottom="0.98425196850393704"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7" r:id="rId4" name="Button 1">
              <controlPr defaultSize="0" print="0" autoFill="0" autoPict="0" macro="[0]!Kampioenen">
                <anchor moveWithCells="1" sizeWithCells="1">
                  <from>
                    <xdr:col>3</xdr:col>
                    <xdr:colOff>12700</xdr:colOff>
                    <xdr:row>2</xdr:row>
                    <xdr:rowOff>0</xdr:rowOff>
                  </from>
                  <to>
                    <xdr:col>3</xdr:col>
                    <xdr:colOff>1771650</xdr:colOff>
                    <xdr:row>2</xdr:row>
                    <xdr:rowOff>317500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6</xdr:col>
                    <xdr:colOff>12700</xdr:colOff>
                    <xdr:row>2</xdr:row>
                    <xdr:rowOff>12700</xdr:rowOff>
                  </from>
                  <to>
                    <xdr:col>6</xdr:col>
                    <xdr:colOff>850900</xdr:colOff>
                    <xdr:row>2</xdr:row>
                    <xdr:rowOff>317500</xdr:rowOff>
                  </to>
                </anchor>
              </controlPr>
            </control>
          </mc:Choice>
        </mc:AlternateContent>
        <mc:AlternateContent xmlns:mc="http://schemas.openxmlformats.org/markup-compatibility/2006">
          <mc:Choice Requires="x14">
            <control shapeId="65540" r:id="rId6" name="Check Box 4">
              <controlPr defaultSize="0" autoFill="0" autoLine="0" autoPict="0">
                <anchor moveWithCells="1">
                  <from>
                    <xdr:col>6</xdr:col>
                    <xdr:colOff>850900</xdr:colOff>
                    <xdr:row>2</xdr:row>
                    <xdr:rowOff>12700</xdr:rowOff>
                  </from>
                  <to>
                    <xdr:col>6</xdr:col>
                    <xdr:colOff>1543050</xdr:colOff>
                    <xdr:row>2</xdr:row>
                    <xdr:rowOff>317500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40"/>
  <dimension ref="A1:N8"/>
  <sheetViews>
    <sheetView workbookViewId="0">
      <pane ySplit="8" topLeftCell="A9" activePane="bottomLeft" state="frozen"/>
      <selection activeCell="C5" sqref="C5:E5"/>
      <selection pane="bottomLeft" activeCell="C37" sqref="C37"/>
    </sheetView>
  </sheetViews>
  <sheetFormatPr defaultRowHeight="12.5" x14ac:dyDescent="0.25"/>
  <cols>
    <col min="1" max="1" width="5.6328125" style="6" customWidth="1"/>
    <col min="2" max="2" width="10.6328125" style="6" customWidth="1"/>
    <col min="3" max="3" width="27.6328125" style="6" customWidth="1"/>
    <col min="4" max="4" width="25.6328125" style="6" customWidth="1"/>
    <col min="5" max="5" width="28.6328125" style="6" customWidth="1"/>
    <col min="6" max="6" width="3.6328125" style="6" customWidth="1"/>
    <col min="7" max="7" width="23.81640625" style="6" bestFit="1" customWidth="1"/>
    <col min="8" max="8" width="4.6328125" style="6" customWidth="1"/>
    <col min="9" max="9" width="21.6328125" style="6" customWidth="1"/>
    <col min="10" max="14" width="4.6328125" style="6" customWidth="1"/>
    <col min="15" max="15" width="5.453125" bestFit="1" customWidth="1"/>
  </cols>
  <sheetData>
    <row r="1" spans="1:14" s="39" customFormat="1" x14ac:dyDescent="0.25">
      <c r="A1" s="113" t="s">
        <v>90</v>
      </c>
      <c r="B1" s="114"/>
      <c r="C1" s="114"/>
      <c r="D1" s="114"/>
      <c r="E1" s="114"/>
      <c r="F1" s="114"/>
      <c r="G1" s="114"/>
      <c r="H1" s="114"/>
      <c r="I1" s="114"/>
      <c r="J1" s="114"/>
      <c r="K1" s="114"/>
      <c r="L1" s="114"/>
      <c r="M1" s="45"/>
      <c r="N1" s="49"/>
    </row>
    <row r="2" spans="1:14" s="39" customFormat="1" ht="12.75" hidden="1" customHeight="1" x14ac:dyDescent="0.25">
      <c r="A2" s="55"/>
      <c r="B2" s="56"/>
      <c r="C2" s="56">
        <v>48</v>
      </c>
      <c r="D2" s="10">
        <f>FLOOR((C2+3)/4,1)</f>
        <v>12</v>
      </c>
      <c r="E2" s="56"/>
      <c r="F2" s="56"/>
      <c r="G2" s="56"/>
      <c r="H2" s="56">
        <v>192</v>
      </c>
      <c r="I2" s="50">
        <v>190</v>
      </c>
      <c r="J2" s="50">
        <f>H2+I2</f>
        <v>382</v>
      </c>
      <c r="K2" s="50"/>
      <c r="L2" s="50"/>
      <c r="M2" s="50"/>
      <c r="N2" s="51"/>
    </row>
    <row r="3" spans="1:14" s="39" customFormat="1" x14ac:dyDescent="0.25">
      <c r="A3" s="43" t="s">
        <v>9</v>
      </c>
      <c r="B3" s="44"/>
      <c r="C3" s="118" t="str">
        <f>Instellingen!B3</f>
        <v>Kring Berkel IJssel</v>
      </c>
      <c r="D3" s="120"/>
      <c r="E3" s="116" t="s">
        <v>87</v>
      </c>
      <c r="F3" s="121"/>
      <c r="G3" s="117"/>
      <c r="H3" s="122">
        <v>3</v>
      </c>
      <c r="I3" s="123"/>
      <c r="J3" s="123"/>
      <c r="K3" s="123"/>
      <c r="L3" s="123"/>
      <c r="M3" s="123"/>
      <c r="N3" s="124"/>
    </row>
    <row r="4" spans="1:14" s="39" customFormat="1" hidden="1" x14ac:dyDescent="0.25">
      <c r="A4" s="41"/>
      <c r="B4" s="42"/>
      <c r="C4" s="46"/>
      <c r="D4" s="47"/>
      <c r="E4" s="47"/>
      <c r="F4" s="48"/>
      <c r="G4" s="58"/>
      <c r="H4" s="59"/>
      <c r="I4" s="59"/>
      <c r="J4" s="59"/>
      <c r="K4" s="59"/>
      <c r="L4" s="59"/>
      <c r="M4" s="64"/>
      <c r="N4" s="57"/>
    </row>
    <row r="5" spans="1:14" s="39" customFormat="1" hidden="1" x14ac:dyDescent="0.25">
      <c r="A5" s="60"/>
      <c r="B5" s="61"/>
      <c r="C5" s="52"/>
      <c r="D5" s="53"/>
      <c r="E5" s="53"/>
      <c r="F5" s="54"/>
      <c r="G5" s="60"/>
      <c r="H5" s="62"/>
      <c r="I5" s="62"/>
      <c r="J5" s="62"/>
      <c r="K5" s="62"/>
      <c r="L5" s="62"/>
      <c r="M5" s="64"/>
      <c r="N5" s="57"/>
    </row>
    <row r="6" spans="1:14" s="39" customFormat="1" ht="12.75" customHeight="1" x14ac:dyDescent="0.25">
      <c r="A6" s="177" t="s">
        <v>135</v>
      </c>
      <c r="B6" s="178"/>
      <c r="C6" s="178"/>
      <c r="D6" s="178"/>
      <c r="E6" s="178"/>
      <c r="F6" s="178"/>
      <c r="G6" s="178"/>
      <c r="H6" s="178"/>
      <c r="I6" s="178"/>
      <c r="J6" s="178"/>
      <c r="K6" s="178"/>
      <c r="L6" s="178"/>
      <c r="M6" s="178"/>
      <c r="N6" s="179"/>
    </row>
    <row r="7" spans="1:14" s="39" customFormat="1" ht="12.75" customHeight="1" x14ac:dyDescent="0.25">
      <c r="A7" s="180"/>
      <c r="B7" s="181"/>
      <c r="C7" s="181"/>
      <c r="D7" s="181"/>
      <c r="E7" s="181"/>
      <c r="F7" s="181"/>
      <c r="G7" s="181"/>
      <c r="H7" s="181"/>
      <c r="I7" s="181"/>
      <c r="J7" s="181"/>
      <c r="K7" s="181"/>
      <c r="L7" s="181"/>
      <c r="M7" s="181"/>
      <c r="N7" s="182"/>
    </row>
    <row r="8" spans="1:14" ht="25.5" customHeight="1" x14ac:dyDescent="0.25">
      <c r="A8" s="2" t="s">
        <v>19</v>
      </c>
      <c r="B8" s="2" t="s">
        <v>7</v>
      </c>
      <c r="C8" s="2" t="s">
        <v>0</v>
      </c>
      <c r="D8" s="2" t="s">
        <v>1</v>
      </c>
      <c r="E8" s="2" t="s">
        <v>89</v>
      </c>
      <c r="F8" s="2" t="s">
        <v>2</v>
      </c>
      <c r="G8" s="2" t="s">
        <v>3</v>
      </c>
      <c r="H8" s="8" t="s">
        <v>38</v>
      </c>
      <c r="I8" s="8" t="s">
        <v>36</v>
      </c>
      <c r="J8" s="8" t="s">
        <v>37</v>
      </c>
      <c r="K8" s="8" t="s">
        <v>72</v>
      </c>
      <c r="L8" s="8" t="s">
        <v>73</v>
      </c>
      <c r="M8" s="2" t="s">
        <v>88</v>
      </c>
      <c r="N8" s="63" t="s">
        <v>6</v>
      </c>
    </row>
  </sheetData>
  <mergeCells count="5">
    <mergeCell ref="A1:L1"/>
    <mergeCell ref="A6:N7"/>
    <mergeCell ref="H3:N3"/>
    <mergeCell ref="C3:D3"/>
    <mergeCell ref="E3:G3"/>
  </mergeCells>
  <phoneticPr fontId="0" type="noConversion"/>
  <dataValidations count="3">
    <dataValidation operator="lessThan" allowBlank="1" showInputMessage="1" showErrorMessage="1" error="De waarde is maximaal 500" sqref="H8:I8" xr:uid="{00000000-0002-0000-0E00-000001000000}"/>
    <dataValidation type="whole" allowBlank="1" showInputMessage="1" showErrorMessage="1" error="Het minimum is 1 en het maximum is 6" prompt="Hier wordt bedoeld van welke wedstrijd of proef de winnaars moeten worden opgebouwd voor onder andere de prijsuitreiking." sqref="H3:N3" xr:uid="{00000000-0002-0000-0E00-000002000000}">
      <formula1>1</formula1>
      <formula2>6</formula2>
    </dataValidation>
    <dataValidation type="whole" operator="lessThan" allowBlank="1" showInputMessage="1" showErrorMessage="1" error="De waarde is maximaal 500" sqref="H9:I39214" xr:uid="{00000000-0002-0000-0E00-000000000000}">
      <formula1>500</formula1>
    </dataValidation>
  </dataValidations>
  <printOptions gridLines="1"/>
  <pageMargins left="0.19685039370078741" right="0" top="0.98425196850393704" bottom="0.98425196850393704"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Button 1">
              <controlPr defaultSize="0" print="0" autoFill="0" autoPict="0" macro="[0]!Winnaars">
                <anchor moveWithCells="1" sizeWithCells="1">
                  <from>
                    <xdr:col>0</xdr:col>
                    <xdr:colOff>19050</xdr:colOff>
                    <xdr:row>5</xdr:row>
                    <xdr:rowOff>0</xdr:rowOff>
                  </from>
                  <to>
                    <xdr:col>2</xdr:col>
                    <xdr:colOff>1117600</xdr:colOff>
                    <xdr:row>6</xdr:row>
                    <xdr:rowOff>127000</xdr:rowOff>
                  </to>
                </anchor>
              </controlPr>
            </control>
          </mc:Choice>
        </mc:AlternateContent>
        <mc:AlternateContent xmlns:mc="http://schemas.openxmlformats.org/markup-compatibility/2006">
          <mc:Choice Requires="x14">
            <control shapeId="130061" r:id="rId5" name="Button 13">
              <controlPr defaultSize="0" print="0" autoFill="0" autoPict="0" macro="[0]!Sort_Plaatsing">
                <anchor moveWithCells="1" sizeWithCells="1">
                  <from>
                    <xdr:col>0</xdr:col>
                    <xdr:colOff>0</xdr:colOff>
                    <xdr:row>7</xdr:row>
                    <xdr:rowOff>31750</xdr:rowOff>
                  </from>
                  <to>
                    <xdr:col>2</xdr:col>
                    <xdr:colOff>0</xdr:colOff>
                    <xdr:row>8</xdr:row>
                    <xdr:rowOff>0</xdr:rowOff>
                  </to>
                </anchor>
              </controlPr>
            </control>
          </mc:Choice>
        </mc:AlternateContent>
        <mc:AlternateContent xmlns:mc="http://schemas.openxmlformats.org/markup-compatibility/2006">
          <mc:Choice Requires="x14">
            <control shapeId="130073" r:id="rId6" name="Button 25">
              <controlPr defaultSize="0" print="0" autoFill="0" autoPict="0" macro="[0]!Importeren_Gegevens">
                <anchor moveWithCells="1" sizeWithCells="1">
                  <from>
                    <xdr:col>3</xdr:col>
                    <xdr:colOff>812800</xdr:colOff>
                    <xdr:row>5</xdr:row>
                    <xdr:rowOff>19050</xdr:rowOff>
                  </from>
                  <to>
                    <xdr:col>6</xdr:col>
                    <xdr:colOff>209550</xdr:colOff>
                    <xdr:row>6</xdr:row>
                    <xdr:rowOff>146050</xdr:rowOff>
                  </to>
                </anchor>
              </controlPr>
            </control>
          </mc:Choice>
        </mc:AlternateContent>
        <mc:AlternateContent xmlns:mc="http://schemas.openxmlformats.org/markup-compatibility/2006">
          <mc:Choice Requires="x14">
            <control shapeId="130074" r:id="rId7" name="Button 26">
              <controlPr defaultSize="0" print="0" autoFill="0" autoPict="0" macro="[0]!Import_Verwerken">
                <anchor moveWithCells="1" sizeWithCells="1">
                  <from>
                    <xdr:col>6</xdr:col>
                    <xdr:colOff>241300</xdr:colOff>
                    <xdr:row>5</xdr:row>
                    <xdr:rowOff>12700</xdr:rowOff>
                  </from>
                  <to>
                    <xdr:col>10</xdr:col>
                    <xdr:colOff>88900</xdr:colOff>
                    <xdr:row>6</xdr:row>
                    <xdr:rowOff>133350</xdr:rowOff>
                  </to>
                </anchor>
              </controlPr>
            </control>
          </mc:Choice>
        </mc:AlternateContent>
        <mc:AlternateContent xmlns:mc="http://schemas.openxmlformats.org/markup-compatibility/2006">
          <mc:Choice Requires="x14">
            <control shapeId="130075" r:id="rId8" name="Button 27">
              <controlPr defaultSize="0" print="0" autoFill="0" autoPict="0" macro="[0]!Dubbele_Combinaties">
                <anchor moveWithCells="1" sizeWithCells="1">
                  <from>
                    <xdr:col>2</xdr:col>
                    <xdr:colOff>1143000</xdr:colOff>
                    <xdr:row>5</xdr:row>
                    <xdr:rowOff>12700</xdr:rowOff>
                  </from>
                  <to>
                    <xdr:col>3</xdr:col>
                    <xdr:colOff>774700</xdr:colOff>
                    <xdr:row>6</xdr:row>
                    <xdr:rowOff>133350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8">
    <pageSetUpPr fitToPage="1"/>
  </sheetPr>
  <dimension ref="A1:C41"/>
  <sheetViews>
    <sheetView zoomScale="90" workbookViewId="0">
      <pane ySplit="2" topLeftCell="A19" activePane="bottomLeft" state="frozen"/>
      <selection activeCell="C5" sqref="C5:E5"/>
      <selection pane="bottomLeft" activeCell="D28" sqref="D28"/>
    </sheetView>
  </sheetViews>
  <sheetFormatPr defaultRowHeight="12.5" x14ac:dyDescent="0.25"/>
  <cols>
    <col min="1" max="1" width="39.1796875" style="4" bestFit="1" customWidth="1"/>
    <col min="2" max="2" width="37.1796875" style="1" customWidth="1"/>
    <col min="3" max="3" width="46.54296875" bestFit="1" customWidth="1"/>
  </cols>
  <sheetData>
    <row r="1" spans="1:3" ht="13" x14ac:dyDescent="0.3">
      <c r="A1" s="29"/>
      <c r="B1" s="24" t="s">
        <v>64</v>
      </c>
      <c r="C1" s="24" t="s">
        <v>26</v>
      </c>
    </row>
    <row r="2" spans="1:3" ht="13" x14ac:dyDescent="0.3">
      <c r="A2" s="25" t="s">
        <v>53</v>
      </c>
      <c r="B2" s="3"/>
      <c r="C2" s="3"/>
    </row>
    <row r="3" spans="1:3" s="31" customFormat="1" x14ac:dyDescent="0.25">
      <c r="A3" s="32" t="s">
        <v>67</v>
      </c>
      <c r="B3" s="111" t="s">
        <v>136</v>
      </c>
      <c r="C3" s="30"/>
    </row>
    <row r="4" spans="1:3" x14ac:dyDescent="0.25">
      <c r="A4" s="26" t="s">
        <v>54</v>
      </c>
      <c r="B4" s="27">
        <v>1</v>
      </c>
      <c r="C4" s="28" t="s">
        <v>52</v>
      </c>
    </row>
    <row r="5" spans="1:3" x14ac:dyDescent="0.25">
      <c r="A5" s="26" t="s">
        <v>12</v>
      </c>
      <c r="B5" s="27">
        <v>99</v>
      </c>
      <c r="C5" s="28"/>
    </row>
    <row r="6" spans="1:3" x14ac:dyDescent="0.25">
      <c r="A6" s="26" t="s">
        <v>55</v>
      </c>
      <c r="B6" s="27">
        <v>3</v>
      </c>
      <c r="C6" s="28"/>
    </row>
    <row r="7" spans="1:3" x14ac:dyDescent="0.25">
      <c r="A7" s="26" t="s">
        <v>71</v>
      </c>
      <c r="B7" s="27">
        <v>1</v>
      </c>
      <c r="C7" s="28"/>
    </row>
    <row r="8" spans="1:3" x14ac:dyDescent="0.25">
      <c r="A8" s="30" t="s">
        <v>42</v>
      </c>
      <c r="B8" s="27">
        <v>1</v>
      </c>
      <c r="C8" s="28"/>
    </row>
    <row r="9" spans="1:3" x14ac:dyDescent="0.25">
      <c r="A9" s="30" t="s">
        <v>74</v>
      </c>
      <c r="B9" s="27">
        <v>1</v>
      </c>
      <c r="C9" s="28" t="s">
        <v>75</v>
      </c>
    </row>
    <row r="10" spans="1:3" x14ac:dyDescent="0.25">
      <c r="A10" s="87" t="s">
        <v>91</v>
      </c>
      <c r="B10" s="27">
        <v>90</v>
      </c>
      <c r="C10" s="28" t="s">
        <v>92</v>
      </c>
    </row>
    <row r="11" spans="1:3" x14ac:dyDescent="0.25">
      <c r="A11" s="88" t="s">
        <v>109</v>
      </c>
      <c r="B11" s="27" t="s">
        <v>110</v>
      </c>
      <c r="C11" s="28"/>
    </row>
    <row r="12" spans="1:3" hidden="1" x14ac:dyDescent="0.25">
      <c r="A12" s="30"/>
      <c r="B12" s="27"/>
      <c r="C12" s="28"/>
    </row>
    <row r="13" spans="1:3" x14ac:dyDescent="0.25">
      <c r="A13" s="30" t="s">
        <v>97</v>
      </c>
      <c r="B13" s="27"/>
      <c r="C13" s="86" t="s">
        <v>98</v>
      </c>
    </row>
    <row r="14" spans="1:3" hidden="1" x14ac:dyDescent="0.25">
      <c r="A14" s="30" t="s">
        <v>103</v>
      </c>
      <c r="B14" s="27" t="s">
        <v>105</v>
      </c>
      <c r="C14" s="28"/>
    </row>
    <row r="15" spans="1:3" hidden="1" x14ac:dyDescent="0.25">
      <c r="A15" s="30" t="s">
        <v>101</v>
      </c>
      <c r="B15" s="27" t="s">
        <v>105</v>
      </c>
      <c r="C15" s="28"/>
    </row>
    <row r="16" spans="1:3" hidden="1" x14ac:dyDescent="0.25">
      <c r="A16" s="30"/>
      <c r="B16" s="26"/>
      <c r="C16" s="28"/>
    </row>
    <row r="17" spans="1:3" x14ac:dyDescent="0.25">
      <c r="A17" s="30" t="s">
        <v>104</v>
      </c>
      <c r="B17" s="27" t="s">
        <v>105</v>
      </c>
      <c r="C17" s="28"/>
    </row>
    <row r="18" spans="1:3" x14ac:dyDescent="0.25">
      <c r="A18" s="30" t="s">
        <v>102</v>
      </c>
      <c r="B18" s="27" t="s">
        <v>105</v>
      </c>
      <c r="C18" s="28"/>
    </row>
    <row r="19" spans="1:3" x14ac:dyDescent="0.25">
      <c r="B19" s="4"/>
    </row>
    <row r="20" spans="1:3" hidden="1" x14ac:dyDescent="0.25">
      <c r="B20" s="4"/>
    </row>
    <row r="21" spans="1:3" hidden="1" x14ac:dyDescent="0.25">
      <c r="B21" s="4"/>
    </row>
    <row r="22" spans="1:3" hidden="1" x14ac:dyDescent="0.25">
      <c r="B22" s="4"/>
    </row>
    <row r="23" spans="1:3" ht="38" x14ac:dyDescent="0.3">
      <c r="A23" s="24" t="s">
        <v>93</v>
      </c>
      <c r="B23" s="3"/>
      <c r="C23" s="8" t="s">
        <v>62</v>
      </c>
    </row>
    <row r="24" spans="1:3" hidden="1" x14ac:dyDescent="0.25">
      <c r="A24" s="26" t="s">
        <v>56</v>
      </c>
      <c r="B24" s="26">
        <v>1</v>
      </c>
      <c r="C24" s="28" t="s">
        <v>63</v>
      </c>
    </row>
    <row r="25" spans="1:3" x14ac:dyDescent="0.25">
      <c r="A25" s="26" t="s">
        <v>76</v>
      </c>
      <c r="B25" s="27">
        <v>2</v>
      </c>
      <c r="C25" s="28"/>
    </row>
    <row r="26" spans="1:3" x14ac:dyDescent="0.25">
      <c r="A26" s="26" t="s">
        <v>77</v>
      </c>
      <c r="B26" s="27">
        <v>3</v>
      </c>
      <c r="C26" s="28"/>
    </row>
    <row r="27" spans="1:3" x14ac:dyDescent="0.25">
      <c r="A27" s="26" t="s">
        <v>57</v>
      </c>
      <c r="B27" s="27">
        <v>4</v>
      </c>
      <c r="C27" s="28"/>
    </row>
    <row r="28" spans="1:3" x14ac:dyDescent="0.25">
      <c r="A28" s="26" t="s">
        <v>58</v>
      </c>
      <c r="B28" s="27">
        <v>5</v>
      </c>
      <c r="C28" s="28"/>
    </row>
    <row r="29" spans="1:3" x14ac:dyDescent="0.25">
      <c r="A29" s="26" t="s">
        <v>59</v>
      </c>
      <c r="B29" s="27">
        <v>6</v>
      </c>
      <c r="C29" s="28"/>
    </row>
    <row r="30" spans="1:3" x14ac:dyDescent="0.25">
      <c r="A30" s="26" t="s">
        <v>60</v>
      </c>
      <c r="B30" s="27">
        <v>7</v>
      </c>
      <c r="C30" s="28"/>
    </row>
    <row r="31" spans="1:3" x14ac:dyDescent="0.25">
      <c r="A31" s="26" t="s">
        <v>61</v>
      </c>
      <c r="B31" s="27"/>
      <c r="C31" s="28"/>
    </row>
    <row r="32" spans="1:3" x14ac:dyDescent="0.25">
      <c r="A32" s="26" t="s">
        <v>65</v>
      </c>
      <c r="B32" s="27"/>
      <c r="C32" s="28"/>
    </row>
    <row r="33" spans="1:3" x14ac:dyDescent="0.25">
      <c r="A33" s="26" t="s">
        <v>66</v>
      </c>
      <c r="B33" s="27"/>
      <c r="C33" s="28"/>
    </row>
    <row r="34" spans="1:3" x14ac:dyDescent="0.25">
      <c r="B34" s="4"/>
      <c r="C34" s="4"/>
    </row>
    <row r="35" spans="1:3" ht="13" x14ac:dyDescent="0.3">
      <c r="A35" s="24" t="s">
        <v>78</v>
      </c>
      <c r="B35" s="24" t="s">
        <v>79</v>
      </c>
      <c r="C35" s="24" t="s">
        <v>80</v>
      </c>
    </row>
    <row r="36" spans="1:3" x14ac:dyDescent="0.25">
      <c r="A36" s="26" t="s">
        <v>81</v>
      </c>
      <c r="B36" s="91" t="s">
        <v>115</v>
      </c>
      <c r="C36" s="110" t="s">
        <v>148</v>
      </c>
    </row>
    <row r="37" spans="1:3" x14ac:dyDescent="0.25">
      <c r="A37" s="26" t="s">
        <v>82</v>
      </c>
      <c r="B37" s="91" t="s">
        <v>116</v>
      </c>
      <c r="C37" s="110" t="s">
        <v>149</v>
      </c>
    </row>
    <row r="38" spans="1:3" x14ac:dyDescent="0.25">
      <c r="A38" s="30" t="s">
        <v>83</v>
      </c>
      <c r="B38" s="91" t="s">
        <v>117</v>
      </c>
      <c r="C38" s="110" t="s">
        <v>150</v>
      </c>
    </row>
    <row r="39" spans="1:3" x14ac:dyDescent="0.25">
      <c r="A39" s="30" t="s">
        <v>84</v>
      </c>
      <c r="B39" s="91"/>
      <c r="C39" s="40" t="s">
        <v>95</v>
      </c>
    </row>
    <row r="40" spans="1:3" x14ac:dyDescent="0.25">
      <c r="A40" s="30" t="s">
        <v>85</v>
      </c>
      <c r="B40" s="91"/>
      <c r="C40" s="40" t="s">
        <v>95</v>
      </c>
    </row>
    <row r="41" spans="1:3" x14ac:dyDescent="0.25">
      <c r="A41" s="30" t="s">
        <v>86</v>
      </c>
      <c r="B41" s="91"/>
      <c r="C41" s="40" t="s">
        <v>95</v>
      </c>
    </row>
  </sheetData>
  <sheetProtection password="C736" sheet="1" objects="1" scenarios="1"/>
  <phoneticPr fontId="0" type="noConversion"/>
  <dataValidations count="13">
    <dataValidation type="whole" allowBlank="1" showInputMessage="1" showErrorMessage="1" sqref="B16" xr:uid="{00000000-0002-0000-0F00-000000000000}">
      <formula1>1</formula1>
      <formula2>2</formula2>
    </dataValidation>
    <dataValidation type="whole" showInputMessage="1" showErrorMessage="1" error="Er moet een waarde ingevoerd worden tussen 1 t/m 6." sqref="B6" xr:uid="{00000000-0002-0000-0F00-000001000000}">
      <formula1>1</formula1>
      <formula2>6</formula2>
    </dataValidation>
    <dataValidation type="whole" allowBlank="1" showInputMessage="1" showErrorMessage="1" sqref="B19:B21" xr:uid="{00000000-0002-0000-0F00-000002000000}">
      <formula1>2</formula1>
      <formula2>3</formula2>
    </dataValidation>
    <dataValidation type="whole" showInputMessage="1" showErrorMessage="1" error="Er moet een waarde ingevoerd worden." sqref="B5" xr:uid="{00000000-0002-0000-0F00-000003000000}">
      <formula1>1</formula1>
      <formula2>999</formula2>
    </dataValidation>
    <dataValidation type="whole" showInputMessage="1" showErrorMessage="1" error="Er moet een waarde ingevoerd worden." sqref="B8 B4" xr:uid="{00000000-0002-0000-0F00-000004000000}">
      <formula1>1</formula1>
      <formula2>2</formula2>
    </dataValidation>
    <dataValidation type="whole" showInputMessage="1" showErrorMessage="1" error="De waarde kan zijn 0 of 1." sqref="B7" xr:uid="{00000000-0002-0000-0F00-000005000000}">
      <formula1>0</formula1>
      <formula2>2</formula2>
    </dataValidation>
    <dataValidation type="textLength" showInputMessage="1" showErrorMessage="1" error="Er moet een tekst worden ingevoerd." sqref="B3" xr:uid="{00000000-0002-0000-0F00-000006000000}">
      <formula1>1</formula1>
      <formula2>60</formula2>
    </dataValidation>
    <dataValidation type="whole" allowBlank="1" showInputMessage="1" showErrorMessage="1" sqref="B9" xr:uid="{00000000-0002-0000-0F00-000007000000}">
      <formula1>0</formula1>
      <formula2>1</formula2>
    </dataValidation>
    <dataValidation type="whole" allowBlank="1" showInputMessage="1" showErrorMessage="1" error="De minimale waarde is 2 de maximale is 10" sqref="B25:B33" xr:uid="{00000000-0002-0000-0F00-000008000000}">
      <formula1>2</formula1>
      <formula2>10</formula2>
    </dataValidation>
    <dataValidation type="whole" allowBlank="1" showInputMessage="1" showErrorMessage="1" error="Er moet een waarde ingevoerd worden van 1 t/m 999 of blanko." sqref="B10 B12" xr:uid="{00000000-0002-0000-0F00-000009000000}">
      <formula1>1</formula1>
      <formula2>999</formula2>
    </dataValidation>
    <dataValidation type="list" allowBlank="1" showInputMessage="1" showErrorMessage="1" sqref="B13" xr:uid="{00000000-0002-0000-0F00-00000A000000}">
      <formula1>"Aanmelden,Afmelden"</formula1>
    </dataValidation>
    <dataValidation type="list" allowBlank="1" showInputMessage="1" showErrorMessage="1" error="Er moet een waarde ingevoerd worden van 2 t/m 6 of blanko." prompt="Bij de keuze punten van de proef wordt automatisch de plaatsing berekend. De keuze voor plaatsing worden de jury punten niet meegenomen en bij keuze voor beide het gem. perc. van alle jury's genomen en de plaatsing niet berekend. " sqref="B11" xr:uid="{00000000-0002-0000-0F00-00000B000000}">
      <formula1>"1: Punten van de proef, 2: Plaatsing,3: Percentage en plaatsing"</formula1>
    </dataValidation>
    <dataValidation type="list" allowBlank="1" showInputMessage="1" showErrorMessage="1" sqref="B17:B18 B14:B15" xr:uid="{00000000-0002-0000-0F00-00000C000000}">
      <formula1>"Ja,Nee"</formula1>
    </dataValidation>
  </dataValidations>
  <printOptions gridLines="1"/>
  <pageMargins left="0.39370078740157483" right="0.39370078740157483" top="0.98425196850393704" bottom="0.9842519685039370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0402" r:id="rId4" name="Button 2">
              <controlPr defaultSize="0" print="0" autoFill="0" autoPict="0" macro="[0]!verbergen_Tab">
                <anchor moveWithCells="1" sizeWithCells="1">
                  <from>
                    <xdr:col>2</xdr:col>
                    <xdr:colOff>285750</xdr:colOff>
                    <xdr:row>16</xdr:row>
                    <xdr:rowOff>57150</xdr:rowOff>
                  </from>
                  <to>
                    <xdr:col>2</xdr:col>
                    <xdr:colOff>3028950</xdr:colOff>
                    <xdr:row>17</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
  <dimension ref="A1:J57"/>
  <sheetViews>
    <sheetView workbookViewId="0">
      <pane ySplit="4" topLeftCell="A35" activePane="bottomLeft" state="frozen"/>
      <selection activeCell="C5" sqref="C5:E5"/>
      <selection pane="bottomLeft" activeCell="H42" sqref="H42"/>
    </sheetView>
  </sheetViews>
  <sheetFormatPr defaultRowHeight="12.5" x14ac:dyDescent="0.25"/>
  <cols>
    <col min="1" max="1" width="8" style="1" customWidth="1"/>
    <col min="2" max="2" width="10" style="1" hidden="1" customWidth="1"/>
    <col min="3" max="3" width="28.1796875" style="1" customWidth="1"/>
    <col min="4" max="4" width="21.81640625" style="1" customWidth="1"/>
    <col min="5" max="5" width="9.453125" style="1" hidden="1" customWidth="1"/>
    <col min="6" max="6" width="4.1796875" style="1" hidden="1" customWidth="1"/>
    <col min="7" max="7" width="23.26953125" style="1" customWidth="1"/>
    <col min="8" max="8" width="18.6328125" style="1" customWidth="1"/>
    <col min="9" max="10" width="0" hidden="1" customWidth="1"/>
  </cols>
  <sheetData>
    <row r="1" spans="1:10" x14ac:dyDescent="0.25">
      <c r="A1" s="185" t="s">
        <v>20</v>
      </c>
      <c r="B1" s="186"/>
      <c r="C1" s="186"/>
      <c r="D1" s="186"/>
      <c r="E1" s="186"/>
      <c r="F1" s="186"/>
      <c r="G1" s="186"/>
      <c r="H1" s="187"/>
      <c r="I1" s="106"/>
      <c r="J1" s="106"/>
    </row>
    <row r="2" spans="1:10" hidden="1" x14ac:dyDescent="0.25">
      <c r="A2" s="6"/>
      <c r="B2" s="6"/>
      <c r="C2" s="6"/>
      <c r="D2" s="6"/>
      <c r="E2" s="6"/>
      <c r="F2" s="6"/>
      <c r="G2" s="6"/>
      <c r="H2" s="6"/>
      <c r="I2" s="107"/>
      <c r="J2" s="107"/>
    </row>
    <row r="3" spans="1:10" ht="25.5" customHeight="1" x14ac:dyDescent="0.25">
      <c r="A3" s="7" t="s">
        <v>9</v>
      </c>
      <c r="B3" s="183" t="str">
        <f>Instellingen!B3</f>
        <v>Kring Berkel IJssel</v>
      </c>
      <c r="C3" s="184"/>
      <c r="D3" s="184"/>
      <c r="E3" s="188" t="s">
        <v>108</v>
      </c>
      <c r="F3" s="188"/>
      <c r="G3" s="105" t="s">
        <v>34</v>
      </c>
      <c r="H3" s="104"/>
    </row>
    <row r="4" spans="1:10" x14ac:dyDescent="0.25">
      <c r="A4" s="3" t="s">
        <v>21</v>
      </c>
      <c r="B4" s="3" t="s">
        <v>7</v>
      </c>
      <c r="C4" s="108" t="s">
        <v>111</v>
      </c>
      <c r="D4" s="3" t="s">
        <v>1</v>
      </c>
      <c r="E4" s="3" t="s">
        <v>22</v>
      </c>
      <c r="F4" s="3" t="s">
        <v>24</v>
      </c>
      <c r="G4" s="3" t="s">
        <v>25</v>
      </c>
      <c r="H4" s="3" t="s">
        <v>26</v>
      </c>
      <c r="I4" s="107" t="str">
        <f>IF(C4&lt;&gt;"",RIGHT(C4,LEN(C4)-SEARCH(" ",C4,1)),"")</f>
        <v>/ amazone</v>
      </c>
      <c r="J4" s="107" t="str">
        <f>IF(C4&lt;&gt;"",LEFT(C4, SEARCH(" ",C4,1)),"")</f>
        <v xml:space="preserve">Ruiter </v>
      </c>
    </row>
    <row r="6" spans="1:10" x14ac:dyDescent="0.25">
      <c r="C6" s="1" t="s">
        <v>418</v>
      </c>
      <c r="D6" s="1" t="s">
        <v>436</v>
      </c>
    </row>
    <row r="7" spans="1:10" x14ac:dyDescent="0.25">
      <c r="A7" s="1">
        <v>1</v>
      </c>
      <c r="B7" s="1" t="s">
        <v>324</v>
      </c>
      <c r="C7" s="1" t="s">
        <v>366</v>
      </c>
      <c r="D7" s="1" t="s">
        <v>325</v>
      </c>
      <c r="E7" s="1" t="s">
        <v>27</v>
      </c>
      <c r="G7" s="1" t="s">
        <v>119</v>
      </c>
    </row>
    <row r="8" spans="1:10" x14ac:dyDescent="0.25">
      <c r="A8" s="1">
        <v>2</v>
      </c>
      <c r="B8" s="1" t="s">
        <v>326</v>
      </c>
      <c r="C8" s="1" t="s">
        <v>264</v>
      </c>
      <c r="D8" s="1" t="s">
        <v>207</v>
      </c>
      <c r="E8" s="1" t="s">
        <v>27</v>
      </c>
      <c r="G8" s="1" t="s">
        <v>118</v>
      </c>
      <c r="H8" s="1" t="s">
        <v>147</v>
      </c>
    </row>
    <row r="9" spans="1:10" x14ac:dyDescent="0.25">
      <c r="A9" s="1">
        <v>3</v>
      </c>
      <c r="B9" s="1" t="s">
        <v>327</v>
      </c>
      <c r="C9" s="1" t="s">
        <v>265</v>
      </c>
      <c r="D9" s="1" t="s">
        <v>208</v>
      </c>
      <c r="E9" s="1" t="s">
        <v>27</v>
      </c>
      <c r="G9" s="1" t="s">
        <v>130</v>
      </c>
      <c r="H9" s="1" t="s">
        <v>146</v>
      </c>
    </row>
    <row r="10" spans="1:10" x14ac:dyDescent="0.25">
      <c r="A10" s="1" t="s">
        <v>437</v>
      </c>
      <c r="B10" s="1" t="s">
        <v>328</v>
      </c>
      <c r="C10" s="1" t="s">
        <v>266</v>
      </c>
      <c r="D10" s="1" t="s">
        <v>209</v>
      </c>
      <c r="E10" s="1" t="s">
        <v>27</v>
      </c>
      <c r="G10" s="1" t="s">
        <v>130</v>
      </c>
    </row>
    <row r="11" spans="1:10" x14ac:dyDescent="0.25">
      <c r="A11" s="1" t="s">
        <v>438</v>
      </c>
      <c r="B11" s="1" t="s">
        <v>335</v>
      </c>
      <c r="C11" s="1" t="s">
        <v>268</v>
      </c>
      <c r="D11" s="1" t="s">
        <v>211</v>
      </c>
      <c r="E11" s="1" t="s">
        <v>27</v>
      </c>
      <c r="G11" s="1" t="s">
        <v>125</v>
      </c>
    </row>
    <row r="13" spans="1:10" x14ac:dyDescent="0.25">
      <c r="C13" s="1" t="s">
        <v>420</v>
      </c>
      <c r="D13" s="1" t="s">
        <v>439</v>
      </c>
    </row>
    <row r="14" spans="1:10" x14ac:dyDescent="0.25">
      <c r="A14" s="1">
        <v>1</v>
      </c>
      <c r="B14" s="1" t="s">
        <v>339</v>
      </c>
      <c r="C14" s="1" t="s">
        <v>231</v>
      </c>
      <c r="D14" s="1" t="s">
        <v>190</v>
      </c>
      <c r="E14" s="1" t="s">
        <v>28</v>
      </c>
      <c r="G14" s="1" t="s">
        <v>122</v>
      </c>
      <c r="H14" s="1" t="s">
        <v>146</v>
      </c>
    </row>
    <row r="15" spans="1:10" x14ac:dyDescent="0.25">
      <c r="A15" s="1">
        <v>2</v>
      </c>
      <c r="B15" s="1" t="s">
        <v>340</v>
      </c>
      <c r="C15" s="1" t="s">
        <v>250</v>
      </c>
      <c r="D15" s="1" t="s">
        <v>192</v>
      </c>
      <c r="E15" s="1" t="s">
        <v>28</v>
      </c>
      <c r="G15" s="1" t="s">
        <v>119</v>
      </c>
    </row>
    <row r="16" spans="1:10" x14ac:dyDescent="0.25">
      <c r="A16" s="1">
        <v>3</v>
      </c>
      <c r="B16" s="1" t="s">
        <v>343</v>
      </c>
      <c r="C16" s="1" t="s">
        <v>251</v>
      </c>
      <c r="D16" s="1" t="s">
        <v>193</v>
      </c>
      <c r="E16" s="1" t="s">
        <v>28</v>
      </c>
      <c r="G16" s="1" t="s">
        <v>130</v>
      </c>
      <c r="H16" s="1" t="s">
        <v>147</v>
      </c>
    </row>
    <row r="17" spans="1:8" x14ac:dyDescent="0.25">
      <c r="A17" s="1">
        <v>4</v>
      </c>
      <c r="B17" s="1" t="s">
        <v>341</v>
      </c>
      <c r="C17" s="1" t="s">
        <v>256</v>
      </c>
      <c r="D17" s="1" t="s">
        <v>198</v>
      </c>
      <c r="E17" s="1" t="s">
        <v>28</v>
      </c>
      <c r="G17" s="1" t="s">
        <v>121</v>
      </c>
    </row>
    <row r="18" spans="1:8" x14ac:dyDescent="0.25">
      <c r="A18" s="1" t="s">
        <v>437</v>
      </c>
      <c r="B18" s="1" t="s">
        <v>344</v>
      </c>
      <c r="C18" s="1" t="s">
        <v>249</v>
      </c>
      <c r="D18" s="1" t="s">
        <v>191</v>
      </c>
      <c r="E18" s="1" t="s">
        <v>28</v>
      </c>
      <c r="G18" s="1" t="s">
        <v>119</v>
      </c>
    </row>
    <row r="19" spans="1:8" x14ac:dyDescent="0.25">
      <c r="A19" s="1" t="s">
        <v>438</v>
      </c>
      <c r="B19" s="1" t="s">
        <v>349</v>
      </c>
      <c r="C19" s="1" t="s">
        <v>252</v>
      </c>
      <c r="D19" s="1" t="s">
        <v>194</v>
      </c>
      <c r="E19" s="1" t="s">
        <v>28</v>
      </c>
      <c r="G19" s="1" t="s">
        <v>121</v>
      </c>
    </row>
    <row r="21" spans="1:8" x14ac:dyDescent="0.25">
      <c r="C21" s="1" t="s">
        <v>422</v>
      </c>
      <c r="D21" s="1" t="s">
        <v>436</v>
      </c>
    </row>
    <row r="22" spans="1:8" x14ac:dyDescent="0.25">
      <c r="A22" s="1">
        <v>1</v>
      </c>
      <c r="B22" s="1" t="s">
        <v>296</v>
      </c>
      <c r="C22" s="1" t="s">
        <v>229</v>
      </c>
      <c r="D22" s="1" t="s">
        <v>168</v>
      </c>
      <c r="E22" s="1" t="s">
        <v>29</v>
      </c>
      <c r="G22" s="1" t="s">
        <v>118</v>
      </c>
      <c r="H22" s="1" t="s">
        <v>146</v>
      </c>
    </row>
    <row r="23" spans="1:8" x14ac:dyDescent="0.25">
      <c r="A23" s="1">
        <v>2</v>
      </c>
      <c r="B23" s="1" t="s">
        <v>297</v>
      </c>
      <c r="C23" s="1" t="s">
        <v>362</v>
      </c>
      <c r="D23" s="1" t="s">
        <v>298</v>
      </c>
      <c r="E23" s="1" t="s">
        <v>29</v>
      </c>
      <c r="G23" s="1" t="s">
        <v>122</v>
      </c>
    </row>
    <row r="24" spans="1:8" x14ac:dyDescent="0.25">
      <c r="A24" s="1">
        <v>3</v>
      </c>
      <c r="B24" s="1" t="s">
        <v>299</v>
      </c>
      <c r="C24" s="1" t="s">
        <v>139</v>
      </c>
      <c r="D24" s="1" t="s">
        <v>124</v>
      </c>
      <c r="E24" s="1" t="s">
        <v>29</v>
      </c>
      <c r="G24" s="1" t="s">
        <v>118</v>
      </c>
      <c r="H24" s="1" t="s">
        <v>147</v>
      </c>
    </row>
    <row r="25" spans="1:8" x14ac:dyDescent="0.25">
      <c r="A25" s="1" t="s">
        <v>437</v>
      </c>
      <c r="B25" s="1" t="s">
        <v>302</v>
      </c>
      <c r="C25" s="1" t="s">
        <v>232</v>
      </c>
      <c r="D25" s="1" t="s">
        <v>172</v>
      </c>
      <c r="E25" s="1" t="s">
        <v>29</v>
      </c>
      <c r="G25" s="1" t="s">
        <v>151</v>
      </c>
    </row>
    <row r="26" spans="1:8" x14ac:dyDescent="0.25">
      <c r="A26" s="1" t="s">
        <v>438</v>
      </c>
      <c r="B26" s="1" t="s">
        <v>300</v>
      </c>
      <c r="C26" s="1" t="s">
        <v>238</v>
      </c>
      <c r="D26" s="1" t="s">
        <v>177</v>
      </c>
      <c r="E26" s="1" t="s">
        <v>29</v>
      </c>
      <c r="G26" s="1" t="s">
        <v>152</v>
      </c>
    </row>
    <row r="28" spans="1:8" x14ac:dyDescent="0.25">
      <c r="C28" s="1" t="s">
        <v>424</v>
      </c>
      <c r="D28" s="1" t="s">
        <v>436</v>
      </c>
    </row>
    <row r="29" spans="1:8" x14ac:dyDescent="0.25">
      <c r="A29" s="1">
        <v>1</v>
      </c>
      <c r="B29" s="1" t="s">
        <v>308</v>
      </c>
      <c r="C29" s="1" t="s">
        <v>138</v>
      </c>
      <c r="D29" s="1" t="s">
        <v>127</v>
      </c>
      <c r="E29" s="1" t="s">
        <v>30</v>
      </c>
      <c r="G29" s="1" t="s">
        <v>118</v>
      </c>
      <c r="H29" s="1" t="s">
        <v>146</v>
      </c>
    </row>
    <row r="30" spans="1:8" x14ac:dyDescent="0.25">
      <c r="A30" s="1">
        <v>2</v>
      </c>
      <c r="B30" s="1" t="s">
        <v>309</v>
      </c>
      <c r="C30" s="1" t="s">
        <v>143</v>
      </c>
      <c r="D30" s="1" t="s">
        <v>133</v>
      </c>
      <c r="E30" s="1" t="s">
        <v>30</v>
      </c>
      <c r="G30" s="1" t="s">
        <v>130</v>
      </c>
      <c r="H30" s="1" t="s">
        <v>147</v>
      </c>
    </row>
    <row r="31" spans="1:8" x14ac:dyDescent="0.25">
      <c r="A31" s="1">
        <v>3</v>
      </c>
      <c r="B31" s="1" t="s">
        <v>312</v>
      </c>
      <c r="C31" s="1" t="s">
        <v>239</v>
      </c>
      <c r="D31" s="1" t="s">
        <v>179</v>
      </c>
      <c r="E31" s="1" t="s">
        <v>30</v>
      </c>
      <c r="G31" s="1" t="s">
        <v>122</v>
      </c>
    </row>
    <row r="32" spans="1:8" x14ac:dyDescent="0.25">
      <c r="A32" s="1" t="s">
        <v>437</v>
      </c>
      <c r="B32" s="1" t="s">
        <v>311</v>
      </c>
      <c r="C32" s="1" t="s">
        <v>247</v>
      </c>
      <c r="D32" s="1" t="s">
        <v>188</v>
      </c>
      <c r="E32" s="1" t="s">
        <v>30</v>
      </c>
      <c r="G32" s="1" t="s">
        <v>118</v>
      </c>
    </row>
    <row r="33" spans="1:8" x14ac:dyDescent="0.25">
      <c r="A33" s="1" t="s">
        <v>438</v>
      </c>
      <c r="B33" s="1" t="s">
        <v>310</v>
      </c>
      <c r="C33" s="1" t="s">
        <v>145</v>
      </c>
      <c r="D33" s="1" t="s">
        <v>134</v>
      </c>
      <c r="E33" s="1" t="s">
        <v>30</v>
      </c>
      <c r="G33" s="1" t="s">
        <v>125</v>
      </c>
    </row>
    <row r="35" spans="1:8" x14ac:dyDescent="0.25">
      <c r="C35" s="1" t="s">
        <v>427</v>
      </c>
      <c r="D35" s="1" t="s">
        <v>436</v>
      </c>
    </row>
    <row r="36" spans="1:8" x14ac:dyDescent="0.25">
      <c r="A36" s="1">
        <v>1</v>
      </c>
      <c r="B36" s="1" t="s">
        <v>319</v>
      </c>
      <c r="C36" s="1" t="s">
        <v>144</v>
      </c>
      <c r="D36" s="1" t="s">
        <v>178</v>
      </c>
      <c r="E36" s="1" t="s">
        <v>31</v>
      </c>
      <c r="G36" s="1" t="s">
        <v>118</v>
      </c>
      <c r="H36" s="1" t="s">
        <v>146</v>
      </c>
    </row>
    <row r="37" spans="1:8" x14ac:dyDescent="0.25">
      <c r="A37" s="1">
        <v>2</v>
      </c>
      <c r="B37" s="1" t="s">
        <v>317</v>
      </c>
      <c r="C37" s="1" t="s">
        <v>359</v>
      </c>
      <c r="D37" s="1" t="s">
        <v>318</v>
      </c>
      <c r="E37" s="1" t="s">
        <v>31</v>
      </c>
      <c r="G37" s="1" t="s">
        <v>119</v>
      </c>
    </row>
    <row r="38" spans="1:8" x14ac:dyDescent="0.25">
      <c r="A38" s="1">
        <v>3</v>
      </c>
      <c r="B38" s="1" t="s">
        <v>320</v>
      </c>
      <c r="C38" s="1" t="s">
        <v>240</v>
      </c>
      <c r="D38" s="1" t="s">
        <v>180</v>
      </c>
      <c r="E38" s="1" t="s">
        <v>31</v>
      </c>
      <c r="G38" s="1" t="s">
        <v>118</v>
      </c>
      <c r="H38" s="1" t="s">
        <v>147</v>
      </c>
    </row>
    <row r="39" spans="1:8" x14ac:dyDescent="0.25">
      <c r="A39" s="1" t="s">
        <v>437</v>
      </c>
      <c r="B39" s="1" t="s">
        <v>388</v>
      </c>
      <c r="C39" s="1" t="s">
        <v>242</v>
      </c>
      <c r="D39" s="1" t="s">
        <v>182</v>
      </c>
      <c r="E39" s="1" t="s">
        <v>31</v>
      </c>
      <c r="G39" s="1" t="s">
        <v>119</v>
      </c>
    </row>
    <row r="40" spans="1:8" x14ac:dyDescent="0.25">
      <c r="A40" s="1" t="s">
        <v>438</v>
      </c>
      <c r="B40" s="1" t="s">
        <v>321</v>
      </c>
      <c r="C40" s="1" t="s">
        <v>142</v>
      </c>
      <c r="D40" s="1" t="s">
        <v>131</v>
      </c>
      <c r="E40" s="1" t="s">
        <v>31</v>
      </c>
      <c r="G40" s="1" t="s">
        <v>132</v>
      </c>
    </row>
    <row r="42" spans="1:8" x14ac:dyDescent="0.25">
      <c r="C42" s="1" t="s">
        <v>428</v>
      </c>
      <c r="D42" s="1" t="s">
        <v>436</v>
      </c>
    </row>
    <row r="43" spans="1:8" x14ac:dyDescent="0.25">
      <c r="A43" s="1">
        <v>1</v>
      </c>
      <c r="B43" s="1" t="s">
        <v>274</v>
      </c>
      <c r="C43" s="1" t="s">
        <v>359</v>
      </c>
      <c r="D43" s="1" t="s">
        <v>275</v>
      </c>
      <c r="E43" s="1" t="s">
        <v>32</v>
      </c>
      <c r="G43" s="1" t="s">
        <v>119</v>
      </c>
    </row>
    <row r="44" spans="1:8" x14ac:dyDescent="0.25">
      <c r="A44" s="1">
        <v>2</v>
      </c>
      <c r="B44" s="1" t="s">
        <v>277</v>
      </c>
      <c r="C44" s="1" t="s">
        <v>221</v>
      </c>
      <c r="D44" s="1" t="s">
        <v>160</v>
      </c>
      <c r="E44" s="1" t="s">
        <v>32</v>
      </c>
      <c r="G44" s="1" t="s">
        <v>118</v>
      </c>
      <c r="H44" s="1" t="s">
        <v>147</v>
      </c>
    </row>
    <row r="45" spans="1:8" x14ac:dyDescent="0.25">
      <c r="A45" s="1">
        <v>3</v>
      </c>
      <c r="B45" s="1" t="s">
        <v>276</v>
      </c>
      <c r="C45" s="1" t="s">
        <v>138</v>
      </c>
      <c r="D45" s="1" t="s">
        <v>123</v>
      </c>
      <c r="E45" s="1" t="s">
        <v>32</v>
      </c>
      <c r="G45" s="1" t="s">
        <v>118</v>
      </c>
      <c r="H45" s="1" t="s">
        <v>146</v>
      </c>
    </row>
    <row r="46" spans="1:8" x14ac:dyDescent="0.25">
      <c r="A46" s="1" t="s">
        <v>437</v>
      </c>
      <c r="B46" s="1" t="s">
        <v>278</v>
      </c>
      <c r="C46" s="1" t="s">
        <v>141</v>
      </c>
      <c r="D46" s="1" t="s">
        <v>129</v>
      </c>
      <c r="E46" s="1" t="s">
        <v>32</v>
      </c>
      <c r="G46" s="1" t="s">
        <v>122</v>
      </c>
    </row>
    <row r="47" spans="1:8" x14ac:dyDescent="0.25">
      <c r="A47" s="1" t="s">
        <v>438</v>
      </c>
      <c r="B47" s="1" t="s">
        <v>280</v>
      </c>
      <c r="C47" s="1" t="s">
        <v>224</v>
      </c>
      <c r="D47" s="1" t="s">
        <v>163</v>
      </c>
      <c r="E47" s="1" t="s">
        <v>32</v>
      </c>
      <c r="G47" s="1" t="s">
        <v>122</v>
      </c>
    </row>
    <row r="49" spans="1:8" x14ac:dyDescent="0.25">
      <c r="C49" s="1" t="s">
        <v>430</v>
      </c>
      <c r="D49" s="1" t="s">
        <v>440</v>
      </c>
    </row>
    <row r="50" spans="1:8" x14ac:dyDescent="0.25">
      <c r="A50" s="1">
        <v>1</v>
      </c>
      <c r="B50" s="1" t="s">
        <v>288</v>
      </c>
      <c r="C50" s="1" t="s">
        <v>217</v>
      </c>
      <c r="D50" s="1" t="s">
        <v>156</v>
      </c>
      <c r="E50" s="1" t="s">
        <v>33</v>
      </c>
      <c r="G50" s="1" t="s">
        <v>118</v>
      </c>
      <c r="H50" s="1" t="s">
        <v>146</v>
      </c>
    </row>
    <row r="51" spans="1:8" x14ac:dyDescent="0.25">
      <c r="A51" s="1">
        <v>2</v>
      </c>
      <c r="B51" s="1" t="s">
        <v>286</v>
      </c>
      <c r="C51" s="1" t="s">
        <v>359</v>
      </c>
      <c r="D51" s="1" t="s">
        <v>287</v>
      </c>
      <c r="E51" s="1" t="s">
        <v>33</v>
      </c>
      <c r="G51" s="1" t="s">
        <v>119</v>
      </c>
    </row>
    <row r="52" spans="1:8" x14ac:dyDescent="0.25">
      <c r="A52" s="1" t="s">
        <v>437</v>
      </c>
      <c r="B52" s="1" t="s">
        <v>393</v>
      </c>
      <c r="C52" s="1" t="s">
        <v>140</v>
      </c>
      <c r="D52" s="1" t="s">
        <v>126</v>
      </c>
      <c r="E52" s="1" t="s">
        <v>33</v>
      </c>
      <c r="G52" s="1" t="s">
        <v>125</v>
      </c>
    </row>
    <row r="53" spans="1:8" x14ac:dyDescent="0.25">
      <c r="A53" s="1" t="s">
        <v>438</v>
      </c>
      <c r="B53" s="1" t="s">
        <v>294</v>
      </c>
      <c r="C53" s="1" t="s">
        <v>218</v>
      </c>
      <c r="D53" s="1" t="s">
        <v>157</v>
      </c>
      <c r="E53" s="1" t="s">
        <v>33</v>
      </c>
      <c r="G53" s="1" t="s">
        <v>122</v>
      </c>
      <c r="H53" s="1" t="s">
        <v>147</v>
      </c>
    </row>
    <row r="55" spans="1:8" x14ac:dyDescent="0.25">
      <c r="C55" s="1" t="s">
        <v>432</v>
      </c>
      <c r="D55" s="1" t="s">
        <v>440</v>
      </c>
    </row>
    <row r="56" spans="1:8" x14ac:dyDescent="0.25">
      <c r="A56" s="1">
        <v>1</v>
      </c>
      <c r="B56" s="1" t="s">
        <v>293</v>
      </c>
      <c r="C56" s="1" t="s">
        <v>137</v>
      </c>
      <c r="D56" s="1" t="s">
        <v>120</v>
      </c>
      <c r="E56" s="1" t="s">
        <v>107</v>
      </c>
      <c r="G56" s="1" t="s">
        <v>121</v>
      </c>
      <c r="H56" s="1" t="s">
        <v>146</v>
      </c>
    </row>
    <row r="57" spans="1:8" x14ac:dyDescent="0.25">
      <c r="A57" s="1">
        <v>2</v>
      </c>
      <c r="B57" s="1" t="s">
        <v>295</v>
      </c>
      <c r="C57" s="1" t="s">
        <v>220</v>
      </c>
      <c r="D57" s="1" t="s">
        <v>159</v>
      </c>
      <c r="E57" s="1" t="s">
        <v>107</v>
      </c>
      <c r="G57" s="1" t="s">
        <v>118</v>
      </c>
      <c r="H57" s="1" t="s">
        <v>147</v>
      </c>
    </row>
  </sheetData>
  <mergeCells count="3">
    <mergeCell ref="B3:D3"/>
    <mergeCell ref="A1:H1"/>
    <mergeCell ref="E3:F3"/>
  </mergeCells>
  <phoneticPr fontId="0" type="noConversion"/>
  <printOptions gridLines="1"/>
  <pageMargins left="0.19685039370078741" right="0.19685039370078741" top="0.98425196850393704" bottom="0.98425196850393704" header="0.51181102362204722" footer="0.51181102362204722"/>
  <pageSetup paperSize="9" scale="90" fitToHeight="1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Afvaardiging">
                <anchor moveWithCells="1" sizeWithCells="1">
                  <from>
                    <xdr:col>6</xdr:col>
                    <xdr:colOff>1276350</xdr:colOff>
                    <xdr:row>2</xdr:row>
                    <xdr:rowOff>12700</xdr:rowOff>
                  </from>
                  <to>
                    <xdr:col>7</xdr:col>
                    <xdr:colOff>2000250</xdr:colOff>
                    <xdr:row>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7"/>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95"/>
      <c r="B2" s="95"/>
      <c r="C2" s="95">
        <v>1</v>
      </c>
      <c r="D2" s="95">
        <f>FLOOR((C2+3)/4,1)</f>
        <v>1</v>
      </c>
      <c r="E2" s="95"/>
      <c r="F2" s="95"/>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6" t="s">
        <v>9</v>
      </c>
      <c r="B3" s="117"/>
      <c r="C3" s="118" t="str">
        <f>Instellingen!B3</f>
        <v>Kring Berkel IJssel</v>
      </c>
      <c r="D3" s="119"/>
      <c r="E3" s="120"/>
      <c r="F3" s="116" t="s">
        <v>43</v>
      </c>
      <c r="G3" s="121"/>
      <c r="H3" s="121"/>
      <c r="I3" s="121"/>
      <c r="J3" s="121"/>
      <c r="K3" s="121"/>
      <c r="L3" s="121"/>
      <c r="M3" s="121"/>
      <c r="N3" s="117"/>
      <c r="O3" s="122"/>
      <c r="P3" s="123"/>
      <c r="Q3" s="123"/>
      <c r="R3" s="123"/>
      <c r="S3" s="123"/>
      <c r="T3" s="123"/>
      <c r="U3" s="123"/>
      <c r="V3" s="124"/>
      <c r="W3" s="125"/>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7"/>
      <c r="BC3" s="116" t="s">
        <v>41</v>
      </c>
      <c r="BD3" s="121"/>
      <c r="BE3" s="121"/>
      <c r="BF3" s="121"/>
      <c r="BG3" s="121"/>
      <c r="BH3" s="121"/>
      <c r="BI3" s="121"/>
      <c r="BJ3" s="121"/>
      <c r="BK3" s="117"/>
      <c r="BL3" s="23">
        <f>Instellingen!B6</f>
        <v>3</v>
      </c>
      <c r="BM3" s="125"/>
      <c r="BN3" s="126"/>
    </row>
    <row r="4" spans="1:66" x14ac:dyDescent="0.25">
      <c r="A4" s="116" t="s">
        <v>10</v>
      </c>
      <c r="B4" s="117"/>
      <c r="C4" s="134" t="s">
        <v>106</v>
      </c>
      <c r="D4" s="119"/>
      <c r="E4" s="120"/>
      <c r="F4" s="116" t="s">
        <v>71</v>
      </c>
      <c r="G4" s="121"/>
      <c r="H4" s="121"/>
      <c r="I4" s="121"/>
      <c r="J4" s="121"/>
      <c r="K4" s="121"/>
      <c r="L4" s="121"/>
      <c r="M4" s="121"/>
      <c r="N4" s="117"/>
      <c r="O4" s="135">
        <f>Instellingen!B7</f>
        <v>1</v>
      </c>
      <c r="P4" s="136"/>
      <c r="Q4" s="136"/>
      <c r="R4" s="136"/>
      <c r="S4" s="136"/>
      <c r="T4" s="136"/>
      <c r="U4" s="136"/>
      <c r="V4" s="137"/>
      <c r="W4" s="128"/>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30"/>
      <c r="BC4" s="116"/>
      <c r="BD4" s="121"/>
      <c r="BE4" s="121"/>
      <c r="BF4" s="121"/>
      <c r="BG4" s="121"/>
      <c r="BH4" s="121"/>
      <c r="BI4" s="121"/>
      <c r="BJ4" s="121"/>
      <c r="BK4" s="117"/>
      <c r="BL4" s="23"/>
      <c r="BM4" s="128"/>
      <c r="BN4" s="129"/>
    </row>
    <row r="5" spans="1:66" x14ac:dyDescent="0.25">
      <c r="A5" s="116" t="s">
        <v>11</v>
      </c>
      <c r="B5" s="117"/>
      <c r="C5" s="134"/>
      <c r="D5" s="119"/>
      <c r="E5" s="120"/>
      <c r="F5" s="116" t="s">
        <v>12</v>
      </c>
      <c r="G5" s="121"/>
      <c r="H5" s="121"/>
      <c r="I5" s="121"/>
      <c r="J5" s="121"/>
      <c r="K5" s="121"/>
      <c r="L5" s="121"/>
      <c r="M5" s="121"/>
      <c r="N5" s="117"/>
      <c r="O5" s="135">
        <f>Instellingen!B5</f>
        <v>99</v>
      </c>
      <c r="P5" s="136"/>
      <c r="Q5" s="136"/>
      <c r="R5" s="136"/>
      <c r="S5" s="136"/>
      <c r="T5" s="136"/>
      <c r="U5" s="136"/>
      <c r="V5" s="137"/>
      <c r="W5" s="131"/>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3"/>
      <c r="BC5" s="116" t="s">
        <v>13</v>
      </c>
      <c r="BD5" s="121"/>
      <c r="BE5" s="121"/>
      <c r="BF5" s="121"/>
      <c r="BG5" s="121"/>
      <c r="BH5" s="121"/>
      <c r="BI5" s="121"/>
      <c r="BJ5" s="121"/>
      <c r="BK5" s="117"/>
      <c r="BL5" s="9"/>
      <c r="BM5" s="128"/>
      <c r="BN5" s="129"/>
    </row>
    <row r="6" spans="1:66" ht="12.75" customHeight="1" x14ac:dyDescent="0.25">
      <c r="A6" s="138"/>
      <c r="B6" s="138"/>
      <c r="C6" s="138"/>
      <c r="D6" s="138"/>
      <c r="E6" s="13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92" t="s">
        <v>35</v>
      </c>
      <c r="BJ6" s="94"/>
      <c r="BK6" s="93"/>
      <c r="BL6" s="33">
        <v>180</v>
      </c>
      <c r="BM6" s="128"/>
      <c r="BN6" s="129"/>
    </row>
    <row r="7" spans="1:66" ht="12.75" customHeight="1" x14ac:dyDescent="0.25">
      <c r="A7" s="140"/>
      <c r="B7" s="140"/>
      <c r="C7" s="140"/>
      <c r="D7" s="140"/>
      <c r="E7" s="141"/>
      <c r="F7" s="66" t="s">
        <v>15</v>
      </c>
      <c r="G7" s="151" t="str">
        <f>Instellingen!C36</f>
        <v>7-9 nov</v>
      </c>
      <c r="H7" s="152"/>
      <c r="I7" s="152"/>
      <c r="J7" s="152"/>
      <c r="K7" s="152"/>
      <c r="L7" s="152"/>
      <c r="M7" s="152"/>
      <c r="N7" s="153"/>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131"/>
      <c r="BN7" s="132"/>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8" t="s">
        <v>96</v>
      </c>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H2:I2 P2:Q2 X2:Y2 AF2:AG2 AN2:AO2 AV2:AW2 H9:I65536 P9:Q65536 X9:Y65536 AF9:AG65536 AN9:AO65536 AV9:AW65536">
    <cfRule type="cellIs" dxfId="8"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0100-000000000000}">
      <formula1>100</formula1>
    </dataValidation>
    <dataValidation type="list" allowBlank="1" showInputMessage="1" showErrorMessage="1" sqref="BM1:BM2 BM9:BM65536" xr:uid="{00000000-0002-0000-0100-000001000000}">
      <formula1>"ja,nee"</formula1>
    </dataValidation>
    <dataValidation operator="lessThanOrEqual" allowBlank="1" showInputMessage="1" showErrorMessage="1" sqref="R8 AH8 AP8 AX8 Z8 J1:J2 R1:R2 AX1:AX2 AP1:AP2 AH1:AH2 Z1:Z2 BC1:BK8 BL1:BL4 BL7:BL8 J8" xr:uid="{00000000-0002-0000-0100-000002000000}"/>
    <dataValidation type="decimal" allowBlank="1" showInputMessage="1" showErrorMessage="1" sqref="H1:I2 P1:Q2 AV1:AW2 AN1:AO2 AF1:AG2 X1:Y2 H8:I65536 X8:Y65536 P8:Q65536 AF8:AG65536 AN8:AO65536 AV8:AW65536" xr:uid="{00000000-0002-0000-0100-000003000000}">
      <formula1>0</formula1>
      <formula2>400</formula2>
    </dataValidation>
    <dataValidation type="decimal" allowBlank="1" showInputMessage="1" showErrorMessage="1" sqref="K1:L2 S1:T2 AY1:AZ2 AQ1:AR2 AI1:AJ2 AA1:AB2 K8:L65536 AA8:AB65536 S8:T65536 AI8:AJ65536 AQ8:AR65536 AY8:AZ65536" xr:uid="{00000000-0002-0000-0100-000004000000}">
      <formula1>0</formula1>
      <formula2>99</formula2>
    </dataValidation>
    <dataValidation type="whole" allowBlank="1" showInputMessage="1" showErrorMessage="1" sqref="M1:N2 U1:V2 BA1:BB2 AS1:AT2 AK1:AL2 AC1:AD2 M8:N65536 AC8:AD65536 U8:V65536 AK8:AL65536 AS8:AT65536 BA8:BB65536" xr:uid="{00000000-0002-0000-0100-000005000000}">
      <formula1>0</formula1>
      <formula2>999</formula2>
    </dataValidation>
    <dataValidation type="whole" operator="lessThanOrEqual" allowBlank="1" showInputMessage="1" showErrorMessage="1" sqref="BL6" xr:uid="{00000000-0002-0000-0100-000006000000}">
      <formula1>400</formula1>
    </dataValidation>
    <dataValidation type="whole" operator="lessThanOrEqual" allowBlank="1" showInputMessage="1" showErrorMessage="1" sqref="BL5" xr:uid="{00000000-0002-0000-0100-000007000000}">
      <formula1>99</formula1>
    </dataValidation>
    <dataValidation type="whole" allowBlank="1" showInputMessage="1" showErrorMessage="1" sqref="O3:V3" xr:uid="{00000000-0002-0000-01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419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419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419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419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419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419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419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420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420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420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420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420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420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420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420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420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420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421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421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421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421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421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421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421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421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421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9"/>
  <dimension ref="A1:BN26"/>
  <sheetViews>
    <sheetView tabSelected="1" workbookViewId="0">
      <pane xSplit="5" ySplit="8" topLeftCell="O9" activePane="bottomRight" state="frozen"/>
      <selection activeCell="C5" sqref="C5:E5"/>
      <selection pane="topRight" activeCell="C5" sqref="C5:E5"/>
      <selection pane="bottomLeft" activeCell="C5" sqref="C5:E5"/>
      <selection pane="bottomRight" activeCell="C3" sqref="C3:E3"/>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95"/>
      <c r="B2" s="95"/>
      <c r="C2" s="95">
        <v>1</v>
      </c>
      <c r="D2" s="95">
        <f>FLOOR((C2+3)/4,1)</f>
        <v>1</v>
      </c>
      <c r="E2" s="95"/>
      <c r="F2" s="95"/>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6" t="s">
        <v>9</v>
      </c>
      <c r="B3" s="117"/>
      <c r="C3" s="118" t="str">
        <f>Instellingen!B3</f>
        <v>Kring Berkel IJssel</v>
      </c>
      <c r="D3" s="119"/>
      <c r="E3" s="120"/>
      <c r="F3" s="116" t="s">
        <v>43</v>
      </c>
      <c r="G3" s="121"/>
      <c r="H3" s="121"/>
      <c r="I3" s="121"/>
      <c r="J3" s="121"/>
      <c r="K3" s="121"/>
      <c r="L3" s="121"/>
      <c r="M3" s="121"/>
      <c r="N3" s="117"/>
      <c r="O3" s="122">
        <v>3</v>
      </c>
      <c r="P3" s="123"/>
      <c r="Q3" s="123"/>
      <c r="R3" s="123"/>
      <c r="S3" s="123"/>
      <c r="T3" s="123"/>
      <c r="U3" s="123"/>
      <c r="V3" s="124"/>
      <c r="W3" s="125"/>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7"/>
      <c r="BC3" s="116" t="s">
        <v>41</v>
      </c>
      <c r="BD3" s="121"/>
      <c r="BE3" s="121"/>
      <c r="BF3" s="121"/>
      <c r="BG3" s="121"/>
      <c r="BH3" s="121"/>
      <c r="BI3" s="121"/>
      <c r="BJ3" s="121"/>
      <c r="BK3" s="117"/>
      <c r="BL3" s="23">
        <f>Instellingen!B6</f>
        <v>3</v>
      </c>
      <c r="BM3" s="125"/>
      <c r="BN3" s="126"/>
    </row>
    <row r="4" spans="1:66" x14ac:dyDescent="0.25">
      <c r="A4" s="116" t="s">
        <v>10</v>
      </c>
      <c r="B4" s="117"/>
      <c r="C4" s="134" t="s">
        <v>27</v>
      </c>
      <c r="D4" s="119"/>
      <c r="E4" s="120"/>
      <c r="F4" s="116" t="s">
        <v>71</v>
      </c>
      <c r="G4" s="121"/>
      <c r="H4" s="121"/>
      <c r="I4" s="121"/>
      <c r="J4" s="121"/>
      <c r="K4" s="121"/>
      <c r="L4" s="121"/>
      <c r="M4" s="121"/>
      <c r="N4" s="117"/>
      <c r="O4" s="135">
        <v>1</v>
      </c>
      <c r="P4" s="136"/>
      <c r="Q4" s="136"/>
      <c r="R4" s="136"/>
      <c r="S4" s="136"/>
      <c r="T4" s="136"/>
      <c r="U4" s="136"/>
      <c r="V4" s="137"/>
      <c r="W4" s="128"/>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30"/>
      <c r="BC4" s="116"/>
      <c r="BD4" s="121"/>
      <c r="BE4" s="121"/>
      <c r="BF4" s="121"/>
      <c r="BG4" s="121"/>
      <c r="BH4" s="121"/>
      <c r="BI4" s="121"/>
      <c r="BJ4" s="121"/>
      <c r="BK4" s="117"/>
      <c r="BL4" s="23"/>
      <c r="BM4" s="128"/>
      <c r="BN4" s="129"/>
    </row>
    <row r="5" spans="1:66" x14ac:dyDescent="0.25">
      <c r="A5" s="116" t="s">
        <v>11</v>
      </c>
      <c r="B5" s="117"/>
      <c r="C5" s="134"/>
      <c r="D5" s="119"/>
      <c r="E5" s="120"/>
      <c r="F5" s="116" t="s">
        <v>12</v>
      </c>
      <c r="G5" s="121"/>
      <c r="H5" s="121"/>
      <c r="I5" s="121"/>
      <c r="J5" s="121"/>
      <c r="K5" s="121"/>
      <c r="L5" s="121"/>
      <c r="M5" s="121"/>
      <c r="N5" s="117"/>
      <c r="O5" s="135">
        <f>Instellingen!B5</f>
        <v>99</v>
      </c>
      <c r="P5" s="136"/>
      <c r="Q5" s="136"/>
      <c r="R5" s="136"/>
      <c r="S5" s="136"/>
      <c r="T5" s="136"/>
      <c r="U5" s="136"/>
      <c r="V5" s="137"/>
      <c r="W5" s="131"/>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3"/>
      <c r="BC5" s="116" t="s">
        <v>13</v>
      </c>
      <c r="BD5" s="121"/>
      <c r="BE5" s="121"/>
      <c r="BF5" s="121"/>
      <c r="BG5" s="121"/>
      <c r="BH5" s="121"/>
      <c r="BI5" s="121"/>
      <c r="BJ5" s="121"/>
      <c r="BK5" s="117"/>
      <c r="BL5" s="9">
        <v>2</v>
      </c>
      <c r="BM5" s="128"/>
      <c r="BN5" s="129"/>
    </row>
    <row r="6" spans="1:66" ht="12.75" customHeight="1" x14ac:dyDescent="0.25">
      <c r="A6" s="138"/>
      <c r="B6" s="138"/>
      <c r="C6" s="138"/>
      <c r="D6" s="138"/>
      <c r="E6" s="13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92" t="s">
        <v>35</v>
      </c>
      <c r="BJ6" s="94"/>
      <c r="BK6" s="93"/>
      <c r="BL6" s="33">
        <v>180</v>
      </c>
      <c r="BM6" s="128"/>
      <c r="BN6" s="129"/>
    </row>
    <row r="7" spans="1:66" ht="12.75" customHeight="1" x14ac:dyDescent="0.25">
      <c r="A7" s="140"/>
      <c r="B7" s="140"/>
      <c r="C7" s="140"/>
      <c r="D7" s="140"/>
      <c r="E7" s="141"/>
      <c r="F7" s="66" t="s">
        <v>15</v>
      </c>
      <c r="G7" s="151" t="str">
        <f>Instellingen!C36</f>
        <v>7-9 nov</v>
      </c>
      <c r="H7" s="152"/>
      <c r="I7" s="152"/>
      <c r="J7" s="152"/>
      <c r="K7" s="152"/>
      <c r="L7" s="152"/>
      <c r="M7" s="152"/>
      <c r="N7" s="153"/>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131"/>
      <c r="BN7" s="132"/>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8" t="s">
        <v>96</v>
      </c>
      <c r="BN8" s="2" t="s">
        <v>6</v>
      </c>
    </row>
    <row r="9" spans="1:66" x14ac:dyDescent="0.25">
      <c r="A9" s="6">
        <v>1</v>
      </c>
      <c r="B9" s="6" t="s">
        <v>324</v>
      </c>
      <c r="C9" s="6" t="s">
        <v>366</v>
      </c>
      <c r="D9" s="6" t="s">
        <v>325</v>
      </c>
      <c r="E9" s="6" t="s">
        <v>27</v>
      </c>
      <c r="F9" s="6" t="s">
        <v>119</v>
      </c>
      <c r="J9" s="69">
        <f t="shared" ref="J9:J26" si="0">H9+I9</f>
        <v>0</v>
      </c>
      <c r="N9" s="70">
        <v>99</v>
      </c>
      <c r="P9" s="71">
        <v>204.5</v>
      </c>
      <c r="Q9" s="71">
        <v>0</v>
      </c>
      <c r="R9" s="72">
        <f t="shared" ref="R9:R26" si="1">P9+Q9</f>
        <v>204.5</v>
      </c>
      <c r="S9" s="71">
        <v>7</v>
      </c>
      <c r="T9" s="71">
        <v>7.5</v>
      </c>
      <c r="U9" s="71">
        <v>1</v>
      </c>
      <c r="V9" s="73">
        <v>1</v>
      </c>
      <c r="X9" s="74">
        <v>205</v>
      </c>
      <c r="Y9" s="74">
        <v>0</v>
      </c>
      <c r="Z9" s="75">
        <f t="shared" ref="Z9:Z26" si="2">X9+Y9</f>
        <v>205</v>
      </c>
      <c r="AA9" s="74">
        <v>7</v>
      </c>
      <c r="AB9" s="74">
        <v>8</v>
      </c>
      <c r="AC9" s="74">
        <v>1</v>
      </c>
      <c r="AD9" s="76">
        <v>1</v>
      </c>
      <c r="BC9" s="12">
        <f t="shared" ref="BC9:BC26" si="3">N9+V9+AD9+AL9+AT9+BB9</f>
        <v>101</v>
      </c>
      <c r="BD9" s="12">
        <f t="shared" ref="BD9:BD26" si="4">J9+R9+Z9+AH9+AP9+AX9</f>
        <v>409.5</v>
      </c>
      <c r="BE9" s="38">
        <f>IF($O$4&gt;0,(LARGE(($N9,$V9,$AD9,$AL9,$AT9,$BB9),1)),"0")</f>
        <v>99</v>
      </c>
      <c r="BF9"/>
      <c r="BG9" s="12">
        <v>0</v>
      </c>
      <c r="BH9" s="12">
        <v>0</v>
      </c>
      <c r="BI9" s="38">
        <f t="shared" ref="BI9:BI26" si="5">BC9-BE9-BF9</f>
        <v>2</v>
      </c>
      <c r="BJ9" s="12">
        <f t="shared" ref="BJ9:BJ26" si="6">BD9-BG9-BH9</f>
        <v>409.5</v>
      </c>
      <c r="BK9" s="6">
        <v>1</v>
      </c>
    </row>
    <row r="10" spans="1:66" x14ac:dyDescent="0.25">
      <c r="A10" s="6">
        <v>2</v>
      </c>
      <c r="B10" s="6" t="s">
        <v>326</v>
      </c>
      <c r="C10" s="6" t="s">
        <v>264</v>
      </c>
      <c r="D10" s="6" t="s">
        <v>207</v>
      </c>
      <c r="E10" s="6" t="s">
        <v>27</v>
      </c>
      <c r="F10" s="6" t="s">
        <v>118</v>
      </c>
      <c r="H10" s="68">
        <v>205.5</v>
      </c>
      <c r="I10" s="68">
        <v>0</v>
      </c>
      <c r="J10" s="69">
        <f t="shared" si="0"/>
        <v>205.5</v>
      </c>
      <c r="K10" s="68">
        <v>7</v>
      </c>
      <c r="L10" s="68">
        <v>7.5</v>
      </c>
      <c r="M10" s="68">
        <v>1</v>
      </c>
      <c r="N10" s="70">
        <v>1</v>
      </c>
      <c r="P10" s="71">
        <v>194.5</v>
      </c>
      <c r="Q10" s="71">
        <v>0</v>
      </c>
      <c r="R10" s="72">
        <f t="shared" si="1"/>
        <v>194.5</v>
      </c>
      <c r="S10" s="71">
        <v>6.5</v>
      </c>
      <c r="T10" s="71">
        <v>7</v>
      </c>
      <c r="U10" s="71">
        <v>2</v>
      </c>
      <c r="V10" s="73">
        <v>2</v>
      </c>
      <c r="X10" s="74">
        <v>191.5</v>
      </c>
      <c r="Y10" s="74">
        <v>0</v>
      </c>
      <c r="Z10" s="75">
        <f t="shared" si="2"/>
        <v>191.5</v>
      </c>
      <c r="AA10" s="74">
        <v>6.5</v>
      </c>
      <c r="AB10" s="74">
        <v>7</v>
      </c>
      <c r="AC10" s="74">
        <v>4</v>
      </c>
      <c r="AD10" s="76">
        <v>4</v>
      </c>
      <c r="BC10" s="12">
        <f t="shared" si="3"/>
        <v>7</v>
      </c>
      <c r="BD10" s="12">
        <f t="shared" si="4"/>
        <v>591.5</v>
      </c>
      <c r="BE10" s="38">
        <f>IF($O$4&gt;0,(LARGE(($N10,$V10,$AD10,$AL10,$AT10,$BB10),1)),"0")</f>
        <v>4</v>
      </c>
      <c r="BF10"/>
      <c r="BG10" s="12">
        <v>191.5</v>
      </c>
      <c r="BH10" s="12">
        <v>0</v>
      </c>
      <c r="BI10" s="38">
        <f t="shared" si="5"/>
        <v>3</v>
      </c>
      <c r="BJ10" s="12">
        <f t="shared" si="6"/>
        <v>400</v>
      </c>
      <c r="BK10" s="6">
        <v>2</v>
      </c>
      <c r="BN10" s="112" t="s">
        <v>147</v>
      </c>
    </row>
    <row r="11" spans="1:66" x14ac:dyDescent="0.25">
      <c r="A11" s="6">
        <v>3</v>
      </c>
      <c r="B11" s="6" t="s">
        <v>327</v>
      </c>
      <c r="C11" s="6" t="s">
        <v>265</v>
      </c>
      <c r="D11" s="6" t="s">
        <v>208</v>
      </c>
      <c r="E11" s="6" t="s">
        <v>27</v>
      </c>
      <c r="F11" s="6" t="s">
        <v>130</v>
      </c>
      <c r="H11" s="68">
        <v>202.5</v>
      </c>
      <c r="I11" s="68">
        <v>0</v>
      </c>
      <c r="J11" s="69">
        <f t="shared" si="0"/>
        <v>202.5</v>
      </c>
      <c r="K11" s="68">
        <v>7</v>
      </c>
      <c r="L11" s="68">
        <v>7.5</v>
      </c>
      <c r="M11" s="68">
        <v>2</v>
      </c>
      <c r="N11" s="70">
        <v>2</v>
      </c>
      <c r="P11" s="71">
        <v>193.5</v>
      </c>
      <c r="Q11" s="71">
        <v>0</v>
      </c>
      <c r="R11" s="72">
        <f t="shared" si="1"/>
        <v>193.5</v>
      </c>
      <c r="S11" s="71">
        <v>7</v>
      </c>
      <c r="T11" s="71">
        <v>7</v>
      </c>
      <c r="U11" s="71">
        <v>3</v>
      </c>
      <c r="V11" s="73">
        <v>3</v>
      </c>
      <c r="X11" s="74">
        <v>199</v>
      </c>
      <c r="Y11" s="74">
        <v>0</v>
      </c>
      <c r="Z11" s="75">
        <f t="shared" si="2"/>
        <v>199</v>
      </c>
      <c r="AA11" s="74">
        <v>6.5</v>
      </c>
      <c r="AB11" s="74">
        <v>7.5</v>
      </c>
      <c r="AC11" s="74">
        <v>2</v>
      </c>
      <c r="AD11" s="76">
        <v>2</v>
      </c>
      <c r="BC11" s="12">
        <f t="shared" si="3"/>
        <v>7</v>
      </c>
      <c r="BD11" s="12">
        <f t="shared" si="4"/>
        <v>595</v>
      </c>
      <c r="BE11" s="38">
        <f>IF($O$4&gt;0,(LARGE(($N11,$V11,$AD11,$AL11,$AT11,$BB11),1)),"0")</f>
        <v>3</v>
      </c>
      <c r="BF11"/>
      <c r="BG11" s="12">
        <v>193.5</v>
      </c>
      <c r="BH11" s="12">
        <v>0</v>
      </c>
      <c r="BI11" s="38">
        <f t="shared" si="5"/>
        <v>4</v>
      </c>
      <c r="BJ11" s="12">
        <f t="shared" si="6"/>
        <v>401.5</v>
      </c>
      <c r="BK11" s="6">
        <v>3</v>
      </c>
      <c r="BN11" s="112" t="s">
        <v>146</v>
      </c>
    </row>
    <row r="12" spans="1:66" x14ac:dyDescent="0.25">
      <c r="A12" s="6">
        <v>4</v>
      </c>
      <c r="B12" s="6" t="s">
        <v>328</v>
      </c>
      <c r="C12" s="6" t="s">
        <v>266</v>
      </c>
      <c r="D12" s="6" t="s">
        <v>209</v>
      </c>
      <c r="E12" s="6" t="s">
        <v>27</v>
      </c>
      <c r="F12" s="6" t="s">
        <v>130</v>
      </c>
      <c r="H12" s="68">
        <v>195</v>
      </c>
      <c r="I12" s="68">
        <v>0</v>
      </c>
      <c r="J12" s="69">
        <f t="shared" si="0"/>
        <v>195</v>
      </c>
      <c r="K12" s="68">
        <v>6.5</v>
      </c>
      <c r="L12" s="68">
        <v>6.5</v>
      </c>
      <c r="M12" s="68">
        <v>3</v>
      </c>
      <c r="N12" s="70">
        <v>3</v>
      </c>
      <c r="P12" s="71">
        <v>189.5</v>
      </c>
      <c r="Q12" s="71">
        <v>0</v>
      </c>
      <c r="R12" s="72">
        <f t="shared" si="1"/>
        <v>189.5</v>
      </c>
      <c r="S12" s="71">
        <v>6.5</v>
      </c>
      <c r="T12" s="71">
        <v>6.5</v>
      </c>
      <c r="U12" s="71">
        <v>4</v>
      </c>
      <c r="V12" s="73">
        <v>4</v>
      </c>
      <c r="X12" s="74">
        <v>190.5</v>
      </c>
      <c r="Y12" s="74">
        <v>0</v>
      </c>
      <c r="Z12" s="75">
        <f t="shared" si="2"/>
        <v>190.5</v>
      </c>
      <c r="AA12" s="74">
        <v>6</v>
      </c>
      <c r="AB12" s="74">
        <v>6.5</v>
      </c>
      <c r="AC12" s="74">
        <v>6</v>
      </c>
      <c r="AD12" s="76">
        <v>6</v>
      </c>
      <c r="BC12" s="12">
        <f t="shared" si="3"/>
        <v>13</v>
      </c>
      <c r="BD12" s="12">
        <f t="shared" si="4"/>
        <v>575</v>
      </c>
      <c r="BE12" s="38">
        <f>IF($O$4&gt;0,(LARGE(($N12,$V12,$AD12,$AL12,$AT12,$BB12),1)),"0")</f>
        <v>6</v>
      </c>
      <c r="BF12"/>
      <c r="BG12" s="12">
        <v>190.5</v>
      </c>
      <c r="BH12" s="12">
        <v>0</v>
      </c>
      <c r="BI12" s="38">
        <f t="shared" si="5"/>
        <v>7</v>
      </c>
      <c r="BJ12" s="12">
        <f t="shared" si="6"/>
        <v>384.5</v>
      </c>
      <c r="BL12" s="6">
        <v>1</v>
      </c>
    </row>
    <row r="13" spans="1:66" x14ac:dyDescent="0.25">
      <c r="A13" s="6">
        <v>5</v>
      </c>
      <c r="B13" s="6" t="s">
        <v>335</v>
      </c>
      <c r="C13" s="6" t="s">
        <v>268</v>
      </c>
      <c r="D13" s="6" t="s">
        <v>211</v>
      </c>
      <c r="E13" s="6" t="s">
        <v>27</v>
      </c>
      <c r="F13" s="6" t="s">
        <v>125</v>
      </c>
      <c r="H13" s="68">
        <v>183.5</v>
      </c>
      <c r="I13" s="68">
        <v>0</v>
      </c>
      <c r="J13" s="69">
        <f t="shared" si="0"/>
        <v>183.5</v>
      </c>
      <c r="K13" s="68">
        <v>6</v>
      </c>
      <c r="L13" s="68">
        <v>6.5</v>
      </c>
      <c r="M13" s="68">
        <v>5</v>
      </c>
      <c r="N13" s="70">
        <v>5</v>
      </c>
      <c r="P13" s="71">
        <v>179</v>
      </c>
      <c r="Q13" s="71">
        <v>0</v>
      </c>
      <c r="R13" s="72">
        <f t="shared" si="1"/>
        <v>179</v>
      </c>
      <c r="S13" s="71">
        <v>6</v>
      </c>
      <c r="T13" s="71">
        <v>6.5</v>
      </c>
      <c r="U13" s="71">
        <v>10</v>
      </c>
      <c r="V13" s="73">
        <v>10</v>
      </c>
      <c r="X13" s="74">
        <v>193.5</v>
      </c>
      <c r="Y13" s="74">
        <v>0</v>
      </c>
      <c r="Z13" s="75">
        <f t="shared" si="2"/>
        <v>193.5</v>
      </c>
      <c r="AA13" s="74">
        <v>6.5</v>
      </c>
      <c r="AB13" s="74">
        <v>7</v>
      </c>
      <c r="AC13" s="74">
        <v>3</v>
      </c>
      <c r="AD13" s="76">
        <v>3</v>
      </c>
      <c r="BC13" s="12">
        <f t="shared" si="3"/>
        <v>18</v>
      </c>
      <c r="BD13" s="12">
        <f t="shared" si="4"/>
        <v>556</v>
      </c>
      <c r="BE13" s="38">
        <f>IF($O$4&gt;0,(LARGE(($N13,$V13,$AD13,$AL13,$AT13,$BB13),1)),"0")</f>
        <v>10</v>
      </c>
      <c r="BF13"/>
      <c r="BG13" s="12">
        <v>179</v>
      </c>
      <c r="BH13" s="12">
        <v>0</v>
      </c>
      <c r="BI13" s="38">
        <f t="shared" si="5"/>
        <v>8</v>
      </c>
      <c r="BJ13" s="12">
        <f t="shared" si="6"/>
        <v>377</v>
      </c>
      <c r="BL13" s="6">
        <v>2</v>
      </c>
    </row>
    <row r="14" spans="1:66" x14ac:dyDescent="0.25">
      <c r="A14" s="6">
        <v>6</v>
      </c>
      <c r="B14" s="6" t="s">
        <v>329</v>
      </c>
      <c r="C14" s="6" t="s">
        <v>269</v>
      </c>
      <c r="D14" s="6" t="s">
        <v>212</v>
      </c>
      <c r="E14" s="6" t="s">
        <v>27</v>
      </c>
      <c r="F14" s="6" t="s">
        <v>152</v>
      </c>
      <c r="H14" s="68">
        <v>182.5</v>
      </c>
      <c r="I14" s="68">
        <v>0</v>
      </c>
      <c r="J14" s="69">
        <f t="shared" si="0"/>
        <v>182.5</v>
      </c>
      <c r="K14" s="68">
        <v>5</v>
      </c>
      <c r="L14" s="68">
        <v>6</v>
      </c>
      <c r="M14" s="68">
        <v>6</v>
      </c>
      <c r="N14" s="70">
        <v>6</v>
      </c>
      <c r="P14" s="71">
        <v>189</v>
      </c>
      <c r="Q14" s="71">
        <v>0</v>
      </c>
      <c r="R14" s="72">
        <f t="shared" si="1"/>
        <v>189</v>
      </c>
      <c r="S14" s="71">
        <v>6</v>
      </c>
      <c r="T14" s="71">
        <v>6.5</v>
      </c>
      <c r="U14" s="71">
        <v>5</v>
      </c>
      <c r="V14" s="73">
        <v>5</v>
      </c>
      <c r="X14" s="74">
        <v>170</v>
      </c>
      <c r="Y14" s="74">
        <v>0</v>
      </c>
      <c r="Z14" s="75">
        <f t="shared" si="2"/>
        <v>170</v>
      </c>
      <c r="AA14" s="74">
        <v>5</v>
      </c>
      <c r="AB14" s="74">
        <v>6</v>
      </c>
      <c r="AC14" s="74">
        <v>9</v>
      </c>
      <c r="AD14" s="76">
        <v>9</v>
      </c>
      <c r="BC14" s="12">
        <f t="shared" si="3"/>
        <v>20</v>
      </c>
      <c r="BD14" s="12">
        <f t="shared" si="4"/>
        <v>541.5</v>
      </c>
      <c r="BE14" s="38">
        <f>IF($O$4&gt;0,(LARGE(($N14,$V14,$AD14,$AL14,$AT14,$BB14),1)),"0")</f>
        <v>9</v>
      </c>
      <c r="BF14"/>
      <c r="BG14" s="12">
        <v>170</v>
      </c>
      <c r="BH14" s="12">
        <v>0</v>
      </c>
      <c r="BI14" s="38">
        <f t="shared" si="5"/>
        <v>11</v>
      </c>
      <c r="BJ14" s="12">
        <f t="shared" si="6"/>
        <v>371.5</v>
      </c>
    </row>
    <row r="15" spans="1:66" x14ac:dyDescent="0.25">
      <c r="A15" s="6">
        <v>7</v>
      </c>
      <c r="B15" s="6" t="s">
        <v>334</v>
      </c>
      <c r="C15" s="6" t="s">
        <v>270</v>
      </c>
      <c r="D15" s="6" t="s">
        <v>213</v>
      </c>
      <c r="E15" s="6" t="s">
        <v>27</v>
      </c>
      <c r="F15" s="6" t="s">
        <v>125</v>
      </c>
      <c r="H15" s="68">
        <v>178</v>
      </c>
      <c r="I15" s="68">
        <v>0</v>
      </c>
      <c r="J15" s="69">
        <f t="shared" si="0"/>
        <v>178</v>
      </c>
      <c r="K15" s="68">
        <v>6</v>
      </c>
      <c r="L15" s="68">
        <v>6</v>
      </c>
      <c r="M15" s="68">
        <v>7</v>
      </c>
      <c r="N15" s="70">
        <v>7</v>
      </c>
      <c r="P15" s="71">
        <v>180</v>
      </c>
      <c r="Q15" s="71">
        <v>0</v>
      </c>
      <c r="R15" s="72">
        <f t="shared" si="1"/>
        <v>180</v>
      </c>
      <c r="S15" s="71">
        <v>5</v>
      </c>
      <c r="T15" s="71">
        <v>6</v>
      </c>
      <c r="U15" s="71">
        <v>9</v>
      </c>
      <c r="V15" s="73">
        <v>9</v>
      </c>
      <c r="Y15" s="74">
        <v>0</v>
      </c>
      <c r="Z15" s="75">
        <f t="shared" si="2"/>
        <v>0</v>
      </c>
      <c r="AD15" s="76">
        <v>99</v>
      </c>
      <c r="BC15" s="12">
        <f t="shared" si="3"/>
        <v>115</v>
      </c>
      <c r="BD15" s="12">
        <f t="shared" si="4"/>
        <v>358</v>
      </c>
      <c r="BE15" s="38">
        <f>IF($O$4&gt;0,(LARGE(($N15,$V15,$AD15,$AL15,$AT15,$BB15),1)),"0")</f>
        <v>99</v>
      </c>
      <c r="BF15"/>
      <c r="BG15" s="12">
        <v>0</v>
      </c>
      <c r="BH15" s="12">
        <v>0</v>
      </c>
      <c r="BI15" s="38">
        <f t="shared" si="5"/>
        <v>16</v>
      </c>
      <c r="BJ15" s="12">
        <f t="shared" si="6"/>
        <v>358</v>
      </c>
      <c r="BN15" s="112"/>
    </row>
    <row r="16" spans="1:66" x14ac:dyDescent="0.25">
      <c r="A16" s="6">
        <v>8</v>
      </c>
      <c r="B16" s="6" t="s">
        <v>338</v>
      </c>
      <c r="C16" s="6" t="s">
        <v>273</v>
      </c>
      <c r="D16" s="6" t="s">
        <v>216</v>
      </c>
      <c r="E16" s="6" t="s">
        <v>27</v>
      </c>
      <c r="F16" s="6" t="s">
        <v>125</v>
      </c>
      <c r="H16" s="68">
        <v>176.5</v>
      </c>
      <c r="I16" s="68">
        <v>0</v>
      </c>
      <c r="J16" s="69">
        <f t="shared" si="0"/>
        <v>176.5</v>
      </c>
      <c r="K16" s="68">
        <v>5.5</v>
      </c>
      <c r="L16" s="68">
        <v>6</v>
      </c>
      <c r="M16" s="68">
        <v>10</v>
      </c>
      <c r="N16" s="70">
        <v>10</v>
      </c>
      <c r="P16" s="71">
        <v>174</v>
      </c>
      <c r="Q16" s="71">
        <v>0</v>
      </c>
      <c r="R16" s="72">
        <f t="shared" si="1"/>
        <v>174</v>
      </c>
      <c r="S16" s="71">
        <v>6</v>
      </c>
      <c r="T16" s="71">
        <v>6</v>
      </c>
      <c r="U16" s="71">
        <v>12</v>
      </c>
      <c r="V16" s="73">
        <v>12</v>
      </c>
      <c r="Y16" s="74">
        <v>0</v>
      </c>
      <c r="Z16" s="75">
        <f t="shared" si="2"/>
        <v>0</v>
      </c>
      <c r="AD16" s="76">
        <v>99</v>
      </c>
      <c r="BC16" s="12">
        <f t="shared" si="3"/>
        <v>121</v>
      </c>
      <c r="BD16" s="12">
        <f t="shared" si="4"/>
        <v>350.5</v>
      </c>
      <c r="BE16" s="38">
        <f>IF($O$4&gt;0,(LARGE(($N16,$V16,$AD16,$AL16,$AT16,$BB16),1)),"0")</f>
        <v>99</v>
      </c>
      <c r="BF16"/>
      <c r="BG16" s="12">
        <v>0</v>
      </c>
      <c r="BH16" s="12">
        <v>0</v>
      </c>
      <c r="BI16" s="38">
        <f t="shared" si="5"/>
        <v>22</v>
      </c>
      <c r="BJ16" s="12">
        <f t="shared" si="6"/>
        <v>350.5</v>
      </c>
    </row>
    <row r="17" spans="1:62" x14ac:dyDescent="0.25">
      <c r="A17" s="6">
        <v>9</v>
      </c>
      <c r="B17" s="112" t="s">
        <v>375</v>
      </c>
      <c r="C17" s="6" t="s">
        <v>267</v>
      </c>
      <c r="D17" s="6" t="s">
        <v>210</v>
      </c>
      <c r="E17" s="6" t="s">
        <v>27</v>
      </c>
      <c r="F17" s="6" t="s">
        <v>132</v>
      </c>
      <c r="H17" s="68">
        <v>184.5</v>
      </c>
      <c r="I17" s="68">
        <v>0</v>
      </c>
      <c r="J17" s="69">
        <f t="shared" si="0"/>
        <v>184.5</v>
      </c>
      <c r="K17" s="68">
        <v>6</v>
      </c>
      <c r="L17" s="68">
        <v>6.5</v>
      </c>
      <c r="M17" s="68">
        <v>4</v>
      </c>
      <c r="N17" s="70">
        <v>4</v>
      </c>
      <c r="Q17" s="71">
        <v>0</v>
      </c>
      <c r="R17" s="72">
        <f t="shared" si="1"/>
        <v>0</v>
      </c>
      <c r="V17" s="73">
        <v>99</v>
      </c>
      <c r="Y17" s="74">
        <v>0</v>
      </c>
      <c r="Z17" s="75">
        <f t="shared" si="2"/>
        <v>0</v>
      </c>
      <c r="AD17" s="76">
        <v>99</v>
      </c>
      <c r="BC17" s="12">
        <f t="shared" si="3"/>
        <v>202</v>
      </c>
      <c r="BD17" s="12">
        <f t="shared" si="4"/>
        <v>184.5</v>
      </c>
      <c r="BE17" s="38">
        <f>IF($O$4&gt;0,(LARGE(($N17,$V17,$AD17,$AL17,$AT17,$BB17),1)),"0")</f>
        <v>99</v>
      </c>
      <c r="BF17"/>
      <c r="BG17" s="12">
        <v>0</v>
      </c>
      <c r="BH17" s="12">
        <v>0</v>
      </c>
      <c r="BI17" s="38">
        <f t="shared" si="5"/>
        <v>103</v>
      </c>
      <c r="BJ17" s="12">
        <f t="shared" si="6"/>
        <v>184.5</v>
      </c>
    </row>
    <row r="18" spans="1:62" x14ac:dyDescent="0.25">
      <c r="A18" s="6">
        <v>10</v>
      </c>
      <c r="B18" s="6" t="s">
        <v>403</v>
      </c>
      <c r="C18" s="6" t="s">
        <v>414</v>
      </c>
      <c r="D18" s="6" t="s">
        <v>404</v>
      </c>
      <c r="E18" s="6" t="s">
        <v>27</v>
      </c>
      <c r="F18" s="6" t="s">
        <v>170</v>
      </c>
      <c r="J18" s="69">
        <f t="shared" si="0"/>
        <v>0</v>
      </c>
      <c r="N18" s="70">
        <v>99</v>
      </c>
      <c r="R18" s="72">
        <f t="shared" si="1"/>
        <v>0</v>
      </c>
      <c r="V18" s="73">
        <v>99</v>
      </c>
      <c r="X18" s="74">
        <v>191</v>
      </c>
      <c r="Y18" s="74">
        <v>0</v>
      </c>
      <c r="Z18" s="75">
        <f t="shared" si="2"/>
        <v>191</v>
      </c>
      <c r="AA18" s="74">
        <v>6</v>
      </c>
      <c r="AB18" s="74">
        <v>6.5</v>
      </c>
      <c r="AC18" s="74">
        <v>5</v>
      </c>
      <c r="AD18" s="76">
        <v>5</v>
      </c>
      <c r="BC18" s="12">
        <f t="shared" si="3"/>
        <v>203</v>
      </c>
      <c r="BD18" s="12">
        <f t="shared" si="4"/>
        <v>191</v>
      </c>
      <c r="BE18" s="38">
        <f>IF($O$4&gt;0,(LARGE(($N18,$V18,$AD18,$AL18,$AT18,$BB18),1)),"0")</f>
        <v>99</v>
      </c>
      <c r="BF18"/>
      <c r="BG18" s="12">
        <v>0</v>
      </c>
      <c r="BH18" s="12">
        <v>0</v>
      </c>
      <c r="BI18" s="38">
        <f t="shared" si="5"/>
        <v>104</v>
      </c>
      <c r="BJ18" s="12">
        <f t="shared" si="6"/>
        <v>191</v>
      </c>
    </row>
    <row r="19" spans="1:62" x14ac:dyDescent="0.25">
      <c r="A19" s="6">
        <v>11</v>
      </c>
      <c r="B19" s="6" t="s">
        <v>330</v>
      </c>
      <c r="C19" s="6" t="s">
        <v>367</v>
      </c>
      <c r="D19" s="6" t="s">
        <v>331</v>
      </c>
      <c r="E19" s="6" t="s">
        <v>27</v>
      </c>
      <c r="F19" s="6" t="s">
        <v>151</v>
      </c>
      <c r="J19" s="69">
        <f t="shared" si="0"/>
        <v>0</v>
      </c>
      <c r="N19" s="70">
        <v>99</v>
      </c>
      <c r="P19" s="71">
        <v>188</v>
      </c>
      <c r="Q19" s="71">
        <v>0</v>
      </c>
      <c r="R19" s="72">
        <f t="shared" si="1"/>
        <v>188</v>
      </c>
      <c r="S19" s="71">
        <v>6</v>
      </c>
      <c r="T19" s="71">
        <v>6</v>
      </c>
      <c r="U19" s="71">
        <v>6</v>
      </c>
      <c r="V19" s="73">
        <v>6</v>
      </c>
      <c r="Z19" s="75">
        <f t="shared" si="2"/>
        <v>0</v>
      </c>
      <c r="AD19" s="76">
        <v>99</v>
      </c>
      <c r="BC19" s="12">
        <f t="shared" si="3"/>
        <v>204</v>
      </c>
      <c r="BD19" s="12">
        <f t="shared" si="4"/>
        <v>188</v>
      </c>
      <c r="BE19" s="38">
        <f>IF($O$4&gt;0,(LARGE(($N19,$V19,$AD19,$AL19,$AT19,$BB19),1)),"0")</f>
        <v>99</v>
      </c>
      <c r="BF19"/>
      <c r="BG19" s="12">
        <v>0</v>
      </c>
      <c r="BH19" s="12">
        <v>0</v>
      </c>
      <c r="BI19" s="38">
        <f t="shared" si="5"/>
        <v>105</v>
      </c>
      <c r="BJ19" s="12">
        <f t="shared" si="6"/>
        <v>188</v>
      </c>
    </row>
    <row r="20" spans="1:62" x14ac:dyDescent="0.25">
      <c r="A20" s="6">
        <v>12</v>
      </c>
      <c r="B20" s="6" t="s">
        <v>405</v>
      </c>
      <c r="C20" s="6" t="s">
        <v>415</v>
      </c>
      <c r="D20" s="6" t="s">
        <v>406</v>
      </c>
      <c r="E20" s="6" t="s">
        <v>27</v>
      </c>
      <c r="F20" s="6" t="s">
        <v>170</v>
      </c>
      <c r="J20" s="69">
        <f t="shared" si="0"/>
        <v>0</v>
      </c>
      <c r="N20" s="70">
        <v>99</v>
      </c>
      <c r="R20" s="72">
        <f t="shared" si="1"/>
        <v>0</v>
      </c>
      <c r="V20" s="73">
        <v>99</v>
      </c>
      <c r="X20" s="74">
        <v>180</v>
      </c>
      <c r="Y20" s="74">
        <v>0</v>
      </c>
      <c r="Z20" s="75">
        <f t="shared" si="2"/>
        <v>180</v>
      </c>
      <c r="AA20" s="74">
        <v>6</v>
      </c>
      <c r="AB20" s="74">
        <v>5.5</v>
      </c>
      <c r="AC20" s="74">
        <v>7</v>
      </c>
      <c r="AD20" s="76">
        <v>7</v>
      </c>
      <c r="BC20" s="12">
        <f t="shared" si="3"/>
        <v>205</v>
      </c>
      <c r="BD20" s="12">
        <f t="shared" si="4"/>
        <v>180</v>
      </c>
      <c r="BE20" s="38">
        <f>IF($O$4&gt;0,(LARGE(($N20,$V20,$AD20,$AL20,$AT20,$BB20),1)),"0")</f>
        <v>99</v>
      </c>
      <c r="BF20"/>
      <c r="BG20" s="12">
        <v>0</v>
      </c>
      <c r="BH20" s="12">
        <v>0</v>
      </c>
      <c r="BI20" s="38">
        <f t="shared" si="5"/>
        <v>106</v>
      </c>
      <c r="BJ20" s="12">
        <f t="shared" si="6"/>
        <v>180</v>
      </c>
    </row>
    <row r="21" spans="1:62" x14ac:dyDescent="0.25">
      <c r="A21" s="6">
        <v>13</v>
      </c>
      <c r="B21" s="112" t="s">
        <v>373</v>
      </c>
      <c r="C21" s="112" t="s">
        <v>372</v>
      </c>
      <c r="D21" s="112" t="s">
        <v>374</v>
      </c>
      <c r="F21" s="6" t="s">
        <v>121</v>
      </c>
      <c r="J21" s="69">
        <f t="shared" si="0"/>
        <v>0</v>
      </c>
      <c r="N21" s="70">
        <v>99</v>
      </c>
      <c r="P21" s="71">
        <v>183.5</v>
      </c>
      <c r="R21" s="72">
        <f t="shared" si="1"/>
        <v>183.5</v>
      </c>
      <c r="S21" s="71">
        <v>6</v>
      </c>
      <c r="T21" s="71">
        <v>6.5</v>
      </c>
      <c r="U21" s="71">
        <v>7</v>
      </c>
      <c r="V21" s="73">
        <v>7</v>
      </c>
      <c r="Z21" s="75">
        <f t="shared" si="2"/>
        <v>0</v>
      </c>
      <c r="AD21" s="76">
        <v>99</v>
      </c>
      <c r="BC21" s="12">
        <f t="shared" si="3"/>
        <v>205</v>
      </c>
      <c r="BD21" s="12">
        <f t="shared" si="4"/>
        <v>183.5</v>
      </c>
      <c r="BE21" s="38">
        <f>IF($O$4&gt;0,(LARGE(($N21,$V21,$AD21,$AL21,$AT21,$BB21),1)),"0")</f>
        <v>99</v>
      </c>
      <c r="BF21"/>
      <c r="BG21" s="12">
        <v>0</v>
      </c>
      <c r="BH21" s="12">
        <v>0</v>
      </c>
      <c r="BI21" s="38">
        <f t="shared" si="5"/>
        <v>106</v>
      </c>
      <c r="BJ21" s="12">
        <f t="shared" si="6"/>
        <v>183.5</v>
      </c>
    </row>
    <row r="22" spans="1:62" x14ac:dyDescent="0.25">
      <c r="A22" s="6">
        <v>14</v>
      </c>
      <c r="B22" s="6" t="s">
        <v>407</v>
      </c>
      <c r="C22" s="6" t="s">
        <v>416</v>
      </c>
      <c r="D22" s="6" t="s">
        <v>408</v>
      </c>
      <c r="E22" s="6" t="s">
        <v>27</v>
      </c>
      <c r="F22" s="6" t="s">
        <v>170</v>
      </c>
      <c r="J22" s="69">
        <f t="shared" si="0"/>
        <v>0</v>
      </c>
      <c r="N22" s="70">
        <v>99</v>
      </c>
      <c r="R22" s="72">
        <f t="shared" si="1"/>
        <v>0</v>
      </c>
      <c r="V22" s="73">
        <v>99</v>
      </c>
      <c r="X22" s="74">
        <v>176</v>
      </c>
      <c r="Y22" s="74">
        <v>0</v>
      </c>
      <c r="Z22" s="75">
        <f t="shared" si="2"/>
        <v>176</v>
      </c>
      <c r="AA22" s="74">
        <v>5</v>
      </c>
      <c r="AB22" s="74">
        <v>6</v>
      </c>
      <c r="AC22" s="74">
        <v>8</v>
      </c>
      <c r="AD22" s="76">
        <v>8</v>
      </c>
      <c r="BC22" s="12">
        <f t="shared" si="3"/>
        <v>206</v>
      </c>
      <c r="BD22" s="12">
        <f t="shared" si="4"/>
        <v>176</v>
      </c>
      <c r="BE22" s="38">
        <f>IF($O$4&gt;0,(LARGE(($N22,$V22,$AD22,$AL22,$AT22,$BB22),1)),"0")</f>
        <v>99</v>
      </c>
      <c r="BF22"/>
      <c r="BG22" s="12">
        <v>0</v>
      </c>
      <c r="BH22" s="12">
        <v>0</v>
      </c>
      <c r="BI22" s="38">
        <f t="shared" si="5"/>
        <v>107</v>
      </c>
      <c r="BJ22" s="12">
        <f t="shared" si="6"/>
        <v>176</v>
      </c>
    </row>
    <row r="23" spans="1:62" x14ac:dyDescent="0.25">
      <c r="A23" s="6">
        <v>15</v>
      </c>
      <c r="B23" s="6" t="s">
        <v>332</v>
      </c>
      <c r="C23" s="6" t="s">
        <v>368</v>
      </c>
      <c r="D23" s="6" t="s">
        <v>333</v>
      </c>
      <c r="E23" s="6" t="s">
        <v>27</v>
      </c>
      <c r="F23" s="6" t="s">
        <v>151</v>
      </c>
      <c r="J23" s="69">
        <f t="shared" si="0"/>
        <v>0</v>
      </c>
      <c r="N23" s="70">
        <v>99</v>
      </c>
      <c r="P23" s="71">
        <v>182</v>
      </c>
      <c r="Q23" s="71">
        <v>0</v>
      </c>
      <c r="R23" s="72">
        <f t="shared" si="1"/>
        <v>182</v>
      </c>
      <c r="S23" s="71">
        <v>5.5</v>
      </c>
      <c r="T23" s="71">
        <v>7</v>
      </c>
      <c r="U23" s="71">
        <v>8</v>
      </c>
      <c r="V23" s="73">
        <v>8</v>
      </c>
      <c r="Z23" s="75">
        <f t="shared" si="2"/>
        <v>0</v>
      </c>
      <c r="AD23" s="76">
        <v>99</v>
      </c>
      <c r="BC23" s="12">
        <f t="shared" si="3"/>
        <v>206</v>
      </c>
      <c r="BD23" s="12">
        <f t="shared" si="4"/>
        <v>182</v>
      </c>
      <c r="BE23" s="38">
        <f>IF($O$4&gt;0,(LARGE(($N23,$V23,$AD23,$AL23,$AT23,$BB23),1)),"0")</f>
        <v>99</v>
      </c>
      <c r="BF23"/>
      <c r="BG23" s="12">
        <v>0</v>
      </c>
      <c r="BH23" s="12">
        <v>0</v>
      </c>
      <c r="BI23" s="38">
        <f t="shared" si="5"/>
        <v>107</v>
      </c>
      <c r="BJ23" s="12">
        <f t="shared" si="6"/>
        <v>182</v>
      </c>
    </row>
    <row r="24" spans="1:62" x14ac:dyDescent="0.25">
      <c r="A24" s="6">
        <v>16</v>
      </c>
      <c r="B24" s="112" t="s">
        <v>376</v>
      </c>
      <c r="C24" s="6" t="s">
        <v>271</v>
      </c>
      <c r="D24" s="6" t="s">
        <v>214</v>
      </c>
      <c r="E24" s="6" t="s">
        <v>27</v>
      </c>
      <c r="F24" s="6" t="s">
        <v>118</v>
      </c>
      <c r="H24" s="68">
        <v>177</v>
      </c>
      <c r="I24" s="68">
        <v>0</v>
      </c>
      <c r="J24" s="69">
        <f t="shared" si="0"/>
        <v>177</v>
      </c>
      <c r="K24" s="68">
        <v>5</v>
      </c>
      <c r="L24" s="68">
        <v>6</v>
      </c>
      <c r="M24" s="68">
        <v>8</v>
      </c>
      <c r="N24" s="70">
        <v>8</v>
      </c>
      <c r="Q24" s="71">
        <v>0</v>
      </c>
      <c r="R24" s="72">
        <f t="shared" si="1"/>
        <v>0</v>
      </c>
      <c r="V24" s="73">
        <v>99</v>
      </c>
      <c r="Z24" s="75">
        <f t="shared" si="2"/>
        <v>0</v>
      </c>
      <c r="AD24" s="76">
        <v>99</v>
      </c>
      <c r="BC24" s="12">
        <f t="shared" si="3"/>
        <v>206</v>
      </c>
      <c r="BD24" s="12">
        <f t="shared" si="4"/>
        <v>177</v>
      </c>
      <c r="BE24" s="38">
        <f>IF($O$4&gt;0,(LARGE(($N24,$V24,$AD24,$AL24,$AT24,$BB24),1)),"0")</f>
        <v>99</v>
      </c>
      <c r="BF24"/>
      <c r="BG24" s="12">
        <v>0</v>
      </c>
      <c r="BH24" s="12">
        <v>0</v>
      </c>
      <c r="BI24" s="38">
        <f t="shared" si="5"/>
        <v>107</v>
      </c>
      <c r="BJ24" s="12">
        <f t="shared" si="6"/>
        <v>177</v>
      </c>
    </row>
    <row r="25" spans="1:62" x14ac:dyDescent="0.25">
      <c r="A25" s="6">
        <v>17</v>
      </c>
      <c r="B25" s="112" t="s">
        <v>377</v>
      </c>
      <c r="C25" s="6" t="s">
        <v>272</v>
      </c>
      <c r="D25" s="6" t="s">
        <v>215</v>
      </c>
      <c r="E25" s="6" t="s">
        <v>27</v>
      </c>
      <c r="F25" s="6" t="s">
        <v>125</v>
      </c>
      <c r="H25" s="68">
        <v>176.5</v>
      </c>
      <c r="I25" s="68">
        <v>0</v>
      </c>
      <c r="J25" s="69">
        <f t="shared" si="0"/>
        <v>176.5</v>
      </c>
      <c r="K25" s="68">
        <v>6</v>
      </c>
      <c r="L25" s="68">
        <v>6.5</v>
      </c>
      <c r="M25" s="68">
        <v>9</v>
      </c>
      <c r="N25" s="70">
        <v>9</v>
      </c>
      <c r="Q25" s="71">
        <v>0</v>
      </c>
      <c r="R25" s="72">
        <f t="shared" si="1"/>
        <v>0</v>
      </c>
      <c r="V25" s="73">
        <v>99</v>
      </c>
      <c r="Z25" s="75">
        <f t="shared" si="2"/>
        <v>0</v>
      </c>
      <c r="AD25" s="76">
        <v>99</v>
      </c>
      <c r="BC25" s="12">
        <f t="shared" si="3"/>
        <v>207</v>
      </c>
      <c r="BD25" s="12">
        <f t="shared" si="4"/>
        <v>176.5</v>
      </c>
      <c r="BE25" s="38">
        <f>IF($O$4&gt;0,(LARGE(($N25,$V25,$AD25,$AL25,$AT25,$BB25),1)),"0")</f>
        <v>99</v>
      </c>
      <c r="BF25"/>
      <c r="BG25" s="12">
        <v>0</v>
      </c>
      <c r="BH25" s="12">
        <v>0</v>
      </c>
      <c r="BI25" s="38">
        <f t="shared" si="5"/>
        <v>108</v>
      </c>
      <c r="BJ25" s="12">
        <f t="shared" si="6"/>
        <v>176.5</v>
      </c>
    </row>
    <row r="26" spans="1:62" x14ac:dyDescent="0.25">
      <c r="A26" s="6">
        <v>18</v>
      </c>
      <c r="B26" s="6" t="s">
        <v>336</v>
      </c>
      <c r="C26" s="6" t="s">
        <v>369</v>
      </c>
      <c r="D26" s="6" t="s">
        <v>337</v>
      </c>
      <c r="E26" s="6" t="s">
        <v>27</v>
      </c>
      <c r="F26" s="6" t="s">
        <v>151</v>
      </c>
      <c r="J26" s="69">
        <f t="shared" si="0"/>
        <v>0</v>
      </c>
      <c r="N26" s="70">
        <v>99</v>
      </c>
      <c r="P26" s="71">
        <v>176.5</v>
      </c>
      <c r="Q26" s="71">
        <v>0</v>
      </c>
      <c r="R26" s="72">
        <f t="shared" si="1"/>
        <v>176.5</v>
      </c>
      <c r="S26" s="71">
        <v>5.5</v>
      </c>
      <c r="T26" s="71">
        <v>7</v>
      </c>
      <c r="U26" s="71">
        <v>11</v>
      </c>
      <c r="V26" s="73">
        <v>11</v>
      </c>
      <c r="Z26" s="75">
        <f t="shared" si="2"/>
        <v>0</v>
      </c>
      <c r="AD26" s="76">
        <v>99</v>
      </c>
      <c r="BC26" s="12">
        <f t="shared" si="3"/>
        <v>209</v>
      </c>
      <c r="BD26" s="12">
        <f t="shared" si="4"/>
        <v>176.5</v>
      </c>
      <c r="BE26" s="38">
        <f>IF($O$4&gt;0,(LARGE(($N26,$V26,$AD26,$AL26,$AT26,$BB26),1)),"0")</f>
        <v>99</v>
      </c>
      <c r="BF26"/>
      <c r="BG26" s="12">
        <v>0</v>
      </c>
      <c r="BH26" s="12">
        <v>0</v>
      </c>
      <c r="BI26" s="38">
        <f t="shared" si="5"/>
        <v>110</v>
      </c>
      <c r="BJ26" s="12">
        <f t="shared" si="6"/>
        <v>176.5</v>
      </c>
    </row>
  </sheetData>
  <sheetProtection sheet="1" objects="1" scenarios="1"/>
  <sortState xmlns:xlrd2="http://schemas.microsoft.com/office/spreadsheetml/2017/richdata2" ref="A9:XFD27">
    <sortCondition ref="BI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H2:I2 P2:Q2 X2:Y2 AF2:AG2 AN2:AO2 AV2:AW2 H9:I65306 P9:Q65306 X9:Y65306 AF9:AG65306 AN9:AO65306 AV9:AW65306">
    <cfRule type="cellIs" dxfId="7" priority="1" stopIfTrue="1" operator="greaterThanOrEqual">
      <formula>$BL$6</formula>
    </cfRule>
  </conditionalFormatting>
  <dataValidations count="9">
    <dataValidation type="whole" allowBlank="1" showInputMessage="1" showErrorMessage="1" sqref="O3:V3" xr:uid="{00000000-0002-0000-0200-000000000000}">
      <formula1>0</formula1>
      <formula2>99</formula2>
    </dataValidation>
    <dataValidation type="whole" operator="lessThanOrEqual" allowBlank="1" showInputMessage="1" showErrorMessage="1" sqref="BL5" xr:uid="{00000000-0002-0000-0200-000001000000}">
      <formula1>99</formula1>
    </dataValidation>
    <dataValidation type="whole" operator="lessThanOrEqual" allowBlank="1" showInputMessage="1" showErrorMessage="1" sqref="BL6" xr:uid="{00000000-0002-0000-0200-000002000000}">
      <formula1>400</formula1>
    </dataValidation>
    <dataValidation type="whole" allowBlank="1" showInputMessage="1" showErrorMessage="1" sqref="M1:N2 U1:V2 BA1:BB2 AS1:AT2 AK1:AL2 AC1:AD2 M8:N65306 AC8:AD65306 U8:V65306 AK8:AL65306 AS8:AT65306 BA8:BB65306" xr:uid="{00000000-0002-0000-0200-000003000000}">
      <formula1>0</formula1>
      <formula2>999</formula2>
    </dataValidation>
    <dataValidation type="decimal" allowBlank="1" showInputMessage="1" showErrorMessage="1" sqref="K1:L2 S1:T2 AY1:AZ2 AQ1:AR2 AI1:AJ2 AA1:AB2 K8:L65306 AA8:AB65306 S8:T65306 AI8:AJ65306 AQ8:AR65306 AY8:AZ65306" xr:uid="{00000000-0002-0000-0200-000004000000}">
      <formula1>0</formula1>
      <formula2>99</formula2>
    </dataValidation>
    <dataValidation type="decimal" allowBlank="1" showInputMessage="1" showErrorMessage="1" sqref="H1:I2 P1:Q2 AV1:AW2 AN1:AO2 AF1:AG2 X1:Y2 H8:I65306 X8:Y65306 P8:Q65306 AF8:AG65306 AN8:AO65306 AV8:AW65306" xr:uid="{00000000-0002-0000-0200-000005000000}">
      <formula1>0</formula1>
      <formula2>400</formula2>
    </dataValidation>
    <dataValidation operator="lessThanOrEqual" allowBlank="1" showInputMessage="1" showErrorMessage="1" sqref="AH8 AP8 AX8 J1:J2 R1:R2 AX1:AX2 AP1:AP2 AH1:AH2 Z1:Z2 BC1:BK8 BL1:BL4 BL7:BL8 J8:J26 R8:R26 Z8:Z26 BC9:BE26 BI9:BJ26" xr:uid="{00000000-0002-0000-0200-000006000000}"/>
    <dataValidation type="list" allowBlank="1" showInputMessage="1" showErrorMessage="1" sqref="BM1:BM2 BM9:BM65306" xr:uid="{00000000-0002-0000-0200-000007000000}">
      <formula1>"ja,nee"</formula1>
    </dataValidation>
    <dataValidation type="decimal" operator="lessThanOrEqual" allowBlank="1" showInputMessage="1" showErrorMessage="1" sqref="BK9:BL26 R27:R65306 Z27:Z65306 AX9:AX65306 BC27:BL65306 J27:J65306 AH9:AH65306 AP9:AP65306 BG9:BH26" xr:uid="{00000000-0002-0000-02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4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624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624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624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624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624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624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624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624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625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625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625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625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625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625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625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625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625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625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626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6261" r:id="rId24" name="Button 21">
              <controlPr defaultSize="0" print="0" autoFill="0" autoPict="0" macro="[0]!Verberg_Ex_Aequo_4">
                <anchor moveWithCells="1" sizeWithCells="1">
                  <from>
                    <xdr:col>30</xdr:col>
                    <xdr:colOff>0</xdr:colOff>
                    <xdr:row>7</xdr:row>
                    <xdr:rowOff>0</xdr:rowOff>
                  </from>
                  <to>
                    <xdr:col>35</xdr:col>
                    <xdr:colOff>209550</xdr:colOff>
                    <xdr:row>7</xdr:row>
                    <xdr:rowOff>317500</xdr:rowOff>
                  </to>
                </anchor>
              </controlPr>
            </control>
          </mc:Choice>
        </mc:AlternateContent>
        <mc:AlternateContent xmlns:mc="http://schemas.openxmlformats.org/markup-compatibility/2006">
          <mc:Choice Requires="x14">
            <control shapeId="26626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626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626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626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626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2"/>
  <dimension ref="A1:BN31"/>
  <sheetViews>
    <sheetView workbookViewId="0">
      <pane xSplit="5" ySplit="8" topLeftCell="F9" activePane="bottomRight" state="frozen"/>
      <selection activeCell="C5" sqref="C5:E5"/>
      <selection pane="topRight" activeCell="C5" sqref="C5:E5"/>
      <selection pane="bottomLeft" activeCell="C5" sqref="C5:E5"/>
      <selection pane="bottomRight" activeCell="B11" sqref="B11:F11"/>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95"/>
      <c r="B2" s="95"/>
      <c r="C2" s="95">
        <v>1</v>
      </c>
      <c r="D2" s="95">
        <f>FLOOR((C2+3)/4,1)</f>
        <v>1</v>
      </c>
      <c r="E2" s="95"/>
      <c r="F2" s="95"/>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6" t="s">
        <v>9</v>
      </c>
      <c r="B3" s="117"/>
      <c r="C3" s="118" t="str">
        <f>Instellingen!B3</f>
        <v>Kring Berkel IJssel</v>
      </c>
      <c r="D3" s="119"/>
      <c r="E3" s="120"/>
      <c r="F3" s="116" t="s">
        <v>43</v>
      </c>
      <c r="G3" s="121"/>
      <c r="H3" s="121"/>
      <c r="I3" s="121"/>
      <c r="J3" s="121"/>
      <c r="K3" s="121"/>
      <c r="L3" s="121"/>
      <c r="M3" s="121"/>
      <c r="N3" s="117"/>
      <c r="O3" s="122">
        <v>4</v>
      </c>
      <c r="P3" s="123"/>
      <c r="Q3" s="123"/>
      <c r="R3" s="123"/>
      <c r="S3" s="123"/>
      <c r="T3" s="123"/>
      <c r="U3" s="123"/>
      <c r="V3" s="124"/>
      <c r="W3" s="125"/>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7"/>
      <c r="BC3" s="116" t="s">
        <v>41</v>
      </c>
      <c r="BD3" s="121"/>
      <c r="BE3" s="121"/>
      <c r="BF3" s="121"/>
      <c r="BG3" s="121"/>
      <c r="BH3" s="121"/>
      <c r="BI3" s="121"/>
      <c r="BJ3" s="121"/>
      <c r="BK3" s="117"/>
      <c r="BL3" s="23">
        <f>Instellingen!B6</f>
        <v>3</v>
      </c>
      <c r="BM3" s="125"/>
      <c r="BN3" s="126"/>
    </row>
    <row r="4" spans="1:66" x14ac:dyDescent="0.25">
      <c r="A4" s="116" t="s">
        <v>10</v>
      </c>
      <c r="B4" s="117"/>
      <c r="C4" s="134" t="s">
        <v>28</v>
      </c>
      <c r="D4" s="119"/>
      <c r="E4" s="120"/>
      <c r="F4" s="116" t="s">
        <v>71</v>
      </c>
      <c r="G4" s="121"/>
      <c r="H4" s="121"/>
      <c r="I4" s="121"/>
      <c r="J4" s="121"/>
      <c r="K4" s="121"/>
      <c r="L4" s="121"/>
      <c r="M4" s="121"/>
      <c r="N4" s="117"/>
      <c r="O4" s="135">
        <f>Instellingen!B7</f>
        <v>1</v>
      </c>
      <c r="P4" s="136"/>
      <c r="Q4" s="136"/>
      <c r="R4" s="136"/>
      <c r="S4" s="136"/>
      <c r="T4" s="136"/>
      <c r="U4" s="136"/>
      <c r="V4" s="137"/>
      <c r="W4" s="128"/>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30"/>
      <c r="BC4" s="116"/>
      <c r="BD4" s="121"/>
      <c r="BE4" s="121"/>
      <c r="BF4" s="121"/>
      <c r="BG4" s="121"/>
      <c r="BH4" s="121"/>
      <c r="BI4" s="121"/>
      <c r="BJ4" s="121"/>
      <c r="BK4" s="117"/>
      <c r="BL4" s="23"/>
      <c r="BM4" s="128"/>
      <c r="BN4" s="129"/>
    </row>
    <row r="5" spans="1:66" x14ac:dyDescent="0.25">
      <c r="A5" s="116" t="s">
        <v>11</v>
      </c>
      <c r="B5" s="117"/>
      <c r="C5" s="134"/>
      <c r="D5" s="119"/>
      <c r="E5" s="120"/>
      <c r="F5" s="116" t="s">
        <v>12</v>
      </c>
      <c r="G5" s="121"/>
      <c r="H5" s="121"/>
      <c r="I5" s="121"/>
      <c r="J5" s="121"/>
      <c r="K5" s="121"/>
      <c r="L5" s="121"/>
      <c r="M5" s="121"/>
      <c r="N5" s="117"/>
      <c r="O5" s="135">
        <f>Instellingen!B5</f>
        <v>99</v>
      </c>
      <c r="P5" s="136"/>
      <c r="Q5" s="136"/>
      <c r="R5" s="136"/>
      <c r="S5" s="136"/>
      <c r="T5" s="136"/>
      <c r="U5" s="136"/>
      <c r="V5" s="137"/>
      <c r="W5" s="131"/>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3"/>
      <c r="BC5" s="116" t="s">
        <v>13</v>
      </c>
      <c r="BD5" s="121"/>
      <c r="BE5" s="121"/>
      <c r="BF5" s="121"/>
      <c r="BG5" s="121"/>
      <c r="BH5" s="121"/>
      <c r="BI5" s="121"/>
      <c r="BJ5" s="121"/>
      <c r="BK5" s="117"/>
      <c r="BL5" s="9">
        <v>2</v>
      </c>
      <c r="BM5" s="128"/>
      <c r="BN5" s="129"/>
    </row>
    <row r="6" spans="1:66" ht="12.75" customHeight="1" x14ac:dyDescent="0.25">
      <c r="A6" s="138"/>
      <c r="B6" s="138"/>
      <c r="C6" s="138"/>
      <c r="D6" s="138"/>
      <c r="E6" s="13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92" t="s">
        <v>35</v>
      </c>
      <c r="BJ6" s="94"/>
      <c r="BK6" s="93"/>
      <c r="BL6" s="33">
        <v>180</v>
      </c>
      <c r="BM6" s="128"/>
      <c r="BN6" s="129"/>
    </row>
    <row r="7" spans="1:66" ht="12.75" customHeight="1" x14ac:dyDescent="0.25">
      <c r="A7" s="140"/>
      <c r="B7" s="140"/>
      <c r="C7" s="140"/>
      <c r="D7" s="140"/>
      <c r="E7" s="141"/>
      <c r="F7" s="66" t="s">
        <v>15</v>
      </c>
      <c r="G7" s="151" t="str">
        <f>Instellingen!C36</f>
        <v>7-9 nov</v>
      </c>
      <c r="H7" s="152"/>
      <c r="I7" s="152"/>
      <c r="J7" s="152"/>
      <c r="K7" s="152"/>
      <c r="L7" s="152"/>
      <c r="M7" s="152"/>
      <c r="N7" s="153"/>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131"/>
      <c r="BN7" s="132"/>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8" t="s">
        <v>96</v>
      </c>
      <c r="BN8" s="2" t="s">
        <v>6</v>
      </c>
    </row>
    <row r="9" spans="1:66" x14ac:dyDescent="0.25">
      <c r="A9" s="6">
        <v>1</v>
      </c>
      <c r="B9" s="6" t="s">
        <v>339</v>
      </c>
      <c r="C9" s="6" t="s">
        <v>231</v>
      </c>
      <c r="D9" s="6" t="s">
        <v>190</v>
      </c>
      <c r="E9" s="6" t="s">
        <v>28</v>
      </c>
      <c r="F9" s="6" t="s">
        <v>122</v>
      </c>
      <c r="H9" s="68">
        <v>202.5</v>
      </c>
      <c r="I9" s="68">
        <v>0</v>
      </c>
      <c r="J9" s="69">
        <f t="shared" ref="J9:J31" si="0">H9+I9</f>
        <v>202.5</v>
      </c>
      <c r="K9" s="68">
        <v>6.5</v>
      </c>
      <c r="L9" s="68">
        <v>7</v>
      </c>
      <c r="M9" s="68">
        <v>1</v>
      </c>
      <c r="N9" s="70">
        <v>1</v>
      </c>
      <c r="P9" s="71">
        <v>199.5</v>
      </c>
      <c r="Q9" s="71">
        <v>0</v>
      </c>
      <c r="R9" s="72">
        <f t="shared" ref="R9:R31" si="1">P9+Q9</f>
        <v>199.5</v>
      </c>
      <c r="S9" s="71">
        <v>6.5</v>
      </c>
      <c r="T9" s="71">
        <v>6.5</v>
      </c>
      <c r="U9" s="71">
        <v>1</v>
      </c>
      <c r="V9" s="73">
        <v>1</v>
      </c>
      <c r="X9" s="74">
        <v>194.5</v>
      </c>
      <c r="Y9" s="74">
        <v>0</v>
      </c>
      <c r="Z9" s="75">
        <f t="shared" ref="Z9:Z31" si="2">X9+Y9</f>
        <v>194.5</v>
      </c>
      <c r="AA9" s="74">
        <v>6.5</v>
      </c>
      <c r="AB9" s="74">
        <v>6.5</v>
      </c>
      <c r="AC9" s="74">
        <v>1</v>
      </c>
      <c r="AD9" s="76">
        <v>1</v>
      </c>
      <c r="BC9" s="12">
        <f t="shared" ref="BC9:BC31" si="3">N9+V9+AD9+AL9+AT9+BB9</f>
        <v>3</v>
      </c>
      <c r="BD9" s="12">
        <f t="shared" ref="BD9:BD31" si="4">J9+R9+Z9+AH9+AP9+AX9</f>
        <v>596.5</v>
      </c>
      <c r="BE9" s="38">
        <f>IF($O$4&gt;0,(LARGE(($N9,$V9,$AD9,$AL9,$AT9,$BB9),1)),"0")</f>
        <v>1</v>
      </c>
      <c r="BF9"/>
      <c r="BG9" s="12">
        <v>194.5</v>
      </c>
      <c r="BH9" s="12">
        <v>0</v>
      </c>
      <c r="BI9" s="38">
        <f t="shared" ref="BI9:BI31" si="5">BC9-BE9-BF9</f>
        <v>2</v>
      </c>
      <c r="BJ9" s="12">
        <f t="shared" ref="BJ9:BJ31" si="6">BD9-BG9-BH9</f>
        <v>402</v>
      </c>
      <c r="BK9" s="6">
        <v>1</v>
      </c>
      <c r="BN9" s="112" t="s">
        <v>146</v>
      </c>
    </row>
    <row r="10" spans="1:66" x14ac:dyDescent="0.25">
      <c r="A10" s="6">
        <v>2</v>
      </c>
      <c r="B10" s="6" t="s">
        <v>340</v>
      </c>
      <c r="C10" s="6" t="s">
        <v>250</v>
      </c>
      <c r="D10" s="6" t="s">
        <v>192</v>
      </c>
      <c r="E10" s="6" t="s">
        <v>28</v>
      </c>
      <c r="F10" s="6" t="s">
        <v>119</v>
      </c>
      <c r="H10" s="68">
        <v>197</v>
      </c>
      <c r="I10" s="68">
        <v>0</v>
      </c>
      <c r="J10" s="69">
        <f t="shared" si="0"/>
        <v>197</v>
      </c>
      <c r="K10" s="68">
        <v>6.5</v>
      </c>
      <c r="L10" s="68">
        <v>6.5</v>
      </c>
      <c r="M10" s="68">
        <v>3</v>
      </c>
      <c r="N10" s="70">
        <v>3</v>
      </c>
      <c r="P10" s="71">
        <v>196.5</v>
      </c>
      <c r="Q10" s="71">
        <v>0</v>
      </c>
      <c r="R10" s="72">
        <f t="shared" si="1"/>
        <v>196.5</v>
      </c>
      <c r="S10" s="71">
        <v>6.5</v>
      </c>
      <c r="T10" s="71">
        <v>7</v>
      </c>
      <c r="U10" s="71">
        <v>2</v>
      </c>
      <c r="V10" s="73">
        <v>2</v>
      </c>
      <c r="X10" s="74">
        <v>176.5</v>
      </c>
      <c r="Y10" s="74">
        <v>0</v>
      </c>
      <c r="Z10" s="75">
        <f t="shared" si="2"/>
        <v>176.5</v>
      </c>
      <c r="AA10" s="74">
        <v>5.5</v>
      </c>
      <c r="AB10" s="74">
        <v>6.5</v>
      </c>
      <c r="AC10" s="74">
        <v>9</v>
      </c>
      <c r="AD10" s="76">
        <v>9</v>
      </c>
      <c r="BC10" s="12">
        <f t="shared" si="3"/>
        <v>14</v>
      </c>
      <c r="BD10" s="12">
        <f t="shared" si="4"/>
        <v>570</v>
      </c>
      <c r="BE10" s="38">
        <f>IF($O$4&gt;0,(LARGE(($N10,$V10,$AD10,$AL10,$AT10,$BB10),1)),"0")</f>
        <v>9</v>
      </c>
      <c r="BF10"/>
      <c r="BG10" s="12">
        <v>176.5</v>
      </c>
      <c r="BH10" s="12">
        <v>0</v>
      </c>
      <c r="BI10" s="38">
        <f t="shared" si="5"/>
        <v>5</v>
      </c>
      <c r="BJ10" s="12">
        <f t="shared" si="6"/>
        <v>393.5</v>
      </c>
      <c r="BK10" s="6">
        <v>2</v>
      </c>
    </row>
    <row r="11" spans="1:66" x14ac:dyDescent="0.25">
      <c r="A11" s="6">
        <v>3</v>
      </c>
      <c r="B11" s="6" t="s">
        <v>343</v>
      </c>
      <c r="C11" s="6" t="s">
        <v>251</v>
      </c>
      <c r="D11" s="6" t="s">
        <v>193</v>
      </c>
      <c r="E11" s="6" t="s">
        <v>28</v>
      </c>
      <c r="F11" s="6" t="s">
        <v>130</v>
      </c>
      <c r="H11" s="68">
        <v>190</v>
      </c>
      <c r="I11" s="68">
        <v>0</v>
      </c>
      <c r="J11" s="69">
        <f t="shared" si="0"/>
        <v>190</v>
      </c>
      <c r="K11" s="68">
        <v>6.5</v>
      </c>
      <c r="L11" s="68">
        <v>7</v>
      </c>
      <c r="M11" s="68">
        <v>4</v>
      </c>
      <c r="N11" s="70">
        <v>4</v>
      </c>
      <c r="P11" s="71">
        <v>193.5</v>
      </c>
      <c r="Q11" s="71">
        <v>0</v>
      </c>
      <c r="R11" s="72">
        <f t="shared" si="1"/>
        <v>193.5</v>
      </c>
      <c r="S11" s="71">
        <v>7</v>
      </c>
      <c r="T11" s="71">
        <v>7</v>
      </c>
      <c r="U11" s="71">
        <v>5</v>
      </c>
      <c r="V11" s="73">
        <v>5</v>
      </c>
      <c r="X11" s="74">
        <v>192.5</v>
      </c>
      <c r="Y11" s="74">
        <v>0</v>
      </c>
      <c r="Z11" s="75">
        <f t="shared" si="2"/>
        <v>192.5</v>
      </c>
      <c r="AA11" s="74">
        <v>7</v>
      </c>
      <c r="AB11" s="74">
        <v>6.5</v>
      </c>
      <c r="AC11" s="74">
        <v>2</v>
      </c>
      <c r="AD11" s="76">
        <v>2</v>
      </c>
      <c r="BC11" s="12">
        <f t="shared" si="3"/>
        <v>11</v>
      </c>
      <c r="BD11" s="12">
        <f t="shared" si="4"/>
        <v>576</v>
      </c>
      <c r="BE11" s="38">
        <f>IF($O$4&gt;0,(LARGE(($N11,$V11,$AD11,$AL11,$AT11,$BB11),1)),"0")</f>
        <v>5</v>
      </c>
      <c r="BF11"/>
      <c r="BG11" s="12">
        <v>193.5</v>
      </c>
      <c r="BH11" s="12">
        <v>0</v>
      </c>
      <c r="BI11" s="38">
        <f t="shared" si="5"/>
        <v>6</v>
      </c>
      <c r="BJ11" s="12">
        <f t="shared" si="6"/>
        <v>382.5</v>
      </c>
      <c r="BK11" s="6">
        <v>3</v>
      </c>
      <c r="BN11" s="112" t="s">
        <v>147</v>
      </c>
    </row>
    <row r="12" spans="1:66" x14ac:dyDescent="0.25">
      <c r="A12" s="6">
        <v>4</v>
      </c>
      <c r="B12" s="6" t="s">
        <v>341</v>
      </c>
      <c r="C12" s="6" t="s">
        <v>256</v>
      </c>
      <c r="D12" s="6" t="s">
        <v>198</v>
      </c>
      <c r="E12" s="6" t="s">
        <v>28</v>
      </c>
      <c r="F12" s="6" t="s">
        <v>121</v>
      </c>
      <c r="H12" s="68">
        <v>184.5</v>
      </c>
      <c r="I12" s="68">
        <v>0</v>
      </c>
      <c r="J12" s="69">
        <f t="shared" si="0"/>
        <v>184.5</v>
      </c>
      <c r="K12" s="68">
        <v>7</v>
      </c>
      <c r="L12" s="68">
        <v>7</v>
      </c>
      <c r="M12" s="68">
        <v>9</v>
      </c>
      <c r="N12" s="70">
        <v>9</v>
      </c>
      <c r="P12" s="71">
        <v>195</v>
      </c>
      <c r="Q12" s="71">
        <v>0</v>
      </c>
      <c r="R12" s="72">
        <f t="shared" si="1"/>
        <v>195</v>
      </c>
      <c r="S12" s="71">
        <v>6.5</v>
      </c>
      <c r="T12" s="71">
        <v>7</v>
      </c>
      <c r="U12" s="71">
        <v>3</v>
      </c>
      <c r="V12" s="73">
        <v>3</v>
      </c>
      <c r="X12" s="74">
        <v>183</v>
      </c>
      <c r="Y12" s="74">
        <v>0</v>
      </c>
      <c r="Z12" s="75">
        <f t="shared" si="2"/>
        <v>183</v>
      </c>
      <c r="AA12" s="74">
        <v>6.5</v>
      </c>
      <c r="AB12" s="74">
        <v>6.5</v>
      </c>
      <c r="AC12" s="74">
        <v>5</v>
      </c>
      <c r="AD12" s="76">
        <v>5</v>
      </c>
      <c r="BC12" s="12">
        <f t="shared" si="3"/>
        <v>17</v>
      </c>
      <c r="BD12" s="12">
        <f t="shared" si="4"/>
        <v>562.5</v>
      </c>
      <c r="BE12" s="38">
        <f>IF($O$4&gt;0,(LARGE(($N12,$V12,$AD12,$AL12,$AT12,$BB12),1)),"0")</f>
        <v>9</v>
      </c>
      <c r="BF12"/>
      <c r="BG12" s="12">
        <v>184.5</v>
      </c>
      <c r="BH12" s="12">
        <v>0</v>
      </c>
      <c r="BI12" s="38">
        <f t="shared" si="5"/>
        <v>8</v>
      </c>
      <c r="BJ12" s="12">
        <f t="shared" si="6"/>
        <v>378</v>
      </c>
      <c r="BK12" s="6">
        <v>4</v>
      </c>
    </row>
    <row r="13" spans="1:66" x14ac:dyDescent="0.25">
      <c r="A13" s="6">
        <v>5</v>
      </c>
      <c r="B13" s="6" t="s">
        <v>344</v>
      </c>
      <c r="C13" s="6" t="s">
        <v>249</v>
      </c>
      <c r="D13" s="6" t="s">
        <v>191</v>
      </c>
      <c r="E13" s="6" t="s">
        <v>28</v>
      </c>
      <c r="F13" s="6" t="s">
        <v>119</v>
      </c>
      <c r="H13" s="68">
        <v>200.5</v>
      </c>
      <c r="I13" s="68">
        <v>0</v>
      </c>
      <c r="J13" s="69">
        <f t="shared" si="0"/>
        <v>200.5</v>
      </c>
      <c r="K13" s="68">
        <v>7</v>
      </c>
      <c r="L13" s="68">
        <v>7</v>
      </c>
      <c r="M13" s="68">
        <v>2</v>
      </c>
      <c r="N13" s="70">
        <v>2</v>
      </c>
      <c r="P13" s="71">
        <v>193.5</v>
      </c>
      <c r="Q13" s="71">
        <v>0</v>
      </c>
      <c r="R13" s="72">
        <f t="shared" si="1"/>
        <v>193.5</v>
      </c>
      <c r="S13" s="71">
        <v>6</v>
      </c>
      <c r="T13" s="71">
        <v>7</v>
      </c>
      <c r="U13" s="71">
        <v>6</v>
      </c>
      <c r="V13" s="73">
        <v>6</v>
      </c>
      <c r="X13" s="74">
        <v>182.5</v>
      </c>
      <c r="Y13" s="74">
        <v>0</v>
      </c>
      <c r="Z13" s="75">
        <f t="shared" si="2"/>
        <v>182.5</v>
      </c>
      <c r="AA13" s="74">
        <v>6.5</v>
      </c>
      <c r="AB13" s="74">
        <v>6.5</v>
      </c>
      <c r="AC13" s="74">
        <v>6</v>
      </c>
      <c r="AD13" s="76">
        <v>6</v>
      </c>
      <c r="BC13" s="12">
        <f t="shared" si="3"/>
        <v>14</v>
      </c>
      <c r="BD13" s="12">
        <f t="shared" si="4"/>
        <v>576.5</v>
      </c>
      <c r="BE13" s="38">
        <f>IF($O$4&gt;0,(LARGE(($N13,$V13,$AD13,$AL13,$AT13,$BB13),1)),"0")</f>
        <v>6</v>
      </c>
      <c r="BF13"/>
      <c r="BG13" s="12">
        <v>182.5</v>
      </c>
      <c r="BH13" s="12">
        <v>0</v>
      </c>
      <c r="BI13" s="38">
        <f t="shared" si="5"/>
        <v>8</v>
      </c>
      <c r="BJ13" s="12">
        <f t="shared" si="6"/>
        <v>394</v>
      </c>
      <c r="BL13" s="6">
        <v>1</v>
      </c>
    </row>
    <row r="14" spans="1:66" x14ac:dyDescent="0.25">
      <c r="A14" s="6">
        <v>6</v>
      </c>
      <c r="B14" s="6" t="s">
        <v>349</v>
      </c>
      <c r="C14" s="6" t="s">
        <v>252</v>
      </c>
      <c r="D14" s="6" t="s">
        <v>194</v>
      </c>
      <c r="E14" s="6" t="s">
        <v>28</v>
      </c>
      <c r="F14" s="6" t="s">
        <v>121</v>
      </c>
      <c r="H14" s="68">
        <v>190</v>
      </c>
      <c r="I14" s="68">
        <v>0</v>
      </c>
      <c r="J14" s="69">
        <f t="shared" si="0"/>
        <v>190</v>
      </c>
      <c r="K14" s="68">
        <v>6.5</v>
      </c>
      <c r="L14" s="68">
        <v>6.5</v>
      </c>
      <c r="M14" s="68">
        <v>5</v>
      </c>
      <c r="N14" s="70">
        <v>5</v>
      </c>
      <c r="P14" s="71">
        <v>190</v>
      </c>
      <c r="Q14" s="71">
        <v>0</v>
      </c>
      <c r="R14" s="72">
        <f t="shared" si="1"/>
        <v>190</v>
      </c>
      <c r="S14" s="71">
        <v>6.5</v>
      </c>
      <c r="T14" s="71">
        <v>6</v>
      </c>
      <c r="U14" s="71">
        <v>10</v>
      </c>
      <c r="V14" s="73">
        <v>10</v>
      </c>
      <c r="X14" s="74">
        <v>190.5</v>
      </c>
      <c r="Y14" s="74">
        <v>0</v>
      </c>
      <c r="Z14" s="75">
        <f t="shared" si="2"/>
        <v>190.5</v>
      </c>
      <c r="AA14" s="74">
        <v>6.5</v>
      </c>
      <c r="AB14" s="74">
        <v>6.5</v>
      </c>
      <c r="AC14" s="74">
        <v>4</v>
      </c>
      <c r="AD14" s="76">
        <v>4</v>
      </c>
      <c r="BC14" s="12">
        <f t="shared" si="3"/>
        <v>19</v>
      </c>
      <c r="BD14" s="12">
        <f t="shared" si="4"/>
        <v>570.5</v>
      </c>
      <c r="BE14" s="38">
        <f>IF($O$4&gt;0,(LARGE(($N14,$V14,$AD14,$AL14,$AT14,$BB14),1)),"0")</f>
        <v>10</v>
      </c>
      <c r="BF14"/>
      <c r="BG14" s="12">
        <v>190</v>
      </c>
      <c r="BH14" s="12">
        <v>0</v>
      </c>
      <c r="BI14" s="38">
        <f t="shared" si="5"/>
        <v>9</v>
      </c>
      <c r="BJ14" s="12">
        <f t="shared" si="6"/>
        <v>380.5</v>
      </c>
      <c r="BL14" s="6">
        <v>2</v>
      </c>
      <c r="BN14" s="112"/>
    </row>
    <row r="15" spans="1:66" x14ac:dyDescent="0.25">
      <c r="A15" s="6">
        <v>7</v>
      </c>
      <c r="B15" s="6" t="s">
        <v>345</v>
      </c>
      <c r="C15" s="6" t="s">
        <v>254</v>
      </c>
      <c r="D15" s="6" t="s">
        <v>196</v>
      </c>
      <c r="E15" s="6" t="s">
        <v>28</v>
      </c>
      <c r="F15" s="6" t="s">
        <v>125</v>
      </c>
      <c r="H15" s="68">
        <v>189.5</v>
      </c>
      <c r="I15" s="68">
        <v>0</v>
      </c>
      <c r="J15" s="69">
        <f t="shared" si="0"/>
        <v>189.5</v>
      </c>
      <c r="K15" s="68">
        <v>6</v>
      </c>
      <c r="L15" s="68">
        <v>6</v>
      </c>
      <c r="M15" s="68">
        <v>7</v>
      </c>
      <c r="N15" s="70">
        <v>7</v>
      </c>
      <c r="P15" s="71">
        <v>193</v>
      </c>
      <c r="Q15" s="71">
        <v>0</v>
      </c>
      <c r="R15" s="72">
        <f t="shared" si="1"/>
        <v>193</v>
      </c>
      <c r="S15" s="71">
        <v>6.5</v>
      </c>
      <c r="T15" s="71">
        <v>7</v>
      </c>
      <c r="U15" s="71">
        <v>7</v>
      </c>
      <c r="V15" s="73">
        <v>7</v>
      </c>
      <c r="X15" s="74">
        <v>191</v>
      </c>
      <c r="Y15" s="74">
        <v>0</v>
      </c>
      <c r="Z15" s="75">
        <f t="shared" si="2"/>
        <v>191</v>
      </c>
      <c r="AA15" s="74">
        <v>6.5</v>
      </c>
      <c r="AB15" s="74">
        <v>7</v>
      </c>
      <c r="AC15" s="74">
        <v>3</v>
      </c>
      <c r="AD15" s="76">
        <v>3</v>
      </c>
      <c r="BC15" s="12">
        <f t="shared" si="3"/>
        <v>17</v>
      </c>
      <c r="BD15" s="12">
        <f t="shared" si="4"/>
        <v>573.5</v>
      </c>
      <c r="BE15" s="38">
        <f>IF($O$4&gt;0,(LARGE(($N15,$V15,$AD15,$AL15,$AT15,$BB15),1)),"0")</f>
        <v>7</v>
      </c>
      <c r="BF15"/>
      <c r="BG15" s="12">
        <v>189.5</v>
      </c>
      <c r="BH15" s="12">
        <v>0</v>
      </c>
      <c r="BI15" s="38">
        <f t="shared" si="5"/>
        <v>10</v>
      </c>
      <c r="BJ15" s="12">
        <f t="shared" si="6"/>
        <v>384</v>
      </c>
    </row>
    <row r="16" spans="1:66" x14ac:dyDescent="0.25">
      <c r="A16" s="6">
        <v>8</v>
      </c>
      <c r="B16" s="6" t="s">
        <v>342</v>
      </c>
      <c r="C16" s="6" t="s">
        <v>253</v>
      </c>
      <c r="D16" s="6" t="s">
        <v>195</v>
      </c>
      <c r="E16" s="6" t="s">
        <v>28</v>
      </c>
      <c r="F16" s="6" t="s">
        <v>130</v>
      </c>
      <c r="H16" s="68">
        <v>190</v>
      </c>
      <c r="I16" s="68">
        <v>0</v>
      </c>
      <c r="J16" s="69">
        <f t="shared" si="0"/>
        <v>190</v>
      </c>
      <c r="K16" s="68">
        <v>6</v>
      </c>
      <c r="L16" s="68">
        <v>6.5</v>
      </c>
      <c r="M16" s="68">
        <v>6</v>
      </c>
      <c r="N16" s="70">
        <v>6</v>
      </c>
      <c r="P16" s="71">
        <v>194.5</v>
      </c>
      <c r="Q16" s="71">
        <v>0</v>
      </c>
      <c r="R16" s="72">
        <f t="shared" si="1"/>
        <v>194.5</v>
      </c>
      <c r="S16" s="71">
        <v>6</v>
      </c>
      <c r="T16" s="71">
        <v>7</v>
      </c>
      <c r="U16" s="71">
        <v>4</v>
      </c>
      <c r="V16" s="73">
        <v>4</v>
      </c>
      <c r="X16" s="74">
        <v>182.5</v>
      </c>
      <c r="Y16" s="74">
        <v>0</v>
      </c>
      <c r="Z16" s="75">
        <f t="shared" si="2"/>
        <v>182.5</v>
      </c>
      <c r="AA16" s="74">
        <v>6</v>
      </c>
      <c r="AB16" s="74">
        <v>6.5</v>
      </c>
      <c r="AC16" s="74">
        <v>7</v>
      </c>
      <c r="AD16" s="76">
        <v>7</v>
      </c>
      <c r="BC16" s="12">
        <f t="shared" si="3"/>
        <v>17</v>
      </c>
      <c r="BD16" s="12">
        <f t="shared" si="4"/>
        <v>567</v>
      </c>
      <c r="BE16" s="38">
        <f>IF($O$4&gt;0,(LARGE(($N16,$V16,$AD16,$AL16,$AT16,$BB16),1)),"0")</f>
        <v>7</v>
      </c>
      <c r="BF16"/>
      <c r="BG16" s="12">
        <v>182.5</v>
      </c>
      <c r="BH16" s="12">
        <v>0</v>
      </c>
      <c r="BI16" s="38">
        <f t="shared" si="5"/>
        <v>10</v>
      </c>
      <c r="BJ16" s="12">
        <f t="shared" si="6"/>
        <v>384.5</v>
      </c>
    </row>
    <row r="17" spans="1:62" x14ac:dyDescent="0.25">
      <c r="A17" s="6">
        <v>9</v>
      </c>
      <c r="B17" s="6" t="s">
        <v>347</v>
      </c>
      <c r="C17" s="6" t="s">
        <v>370</v>
      </c>
      <c r="D17" s="6" t="s">
        <v>348</v>
      </c>
      <c r="E17" s="6" t="s">
        <v>28</v>
      </c>
      <c r="F17" s="6" t="s">
        <v>125</v>
      </c>
      <c r="J17" s="69">
        <f t="shared" si="0"/>
        <v>0</v>
      </c>
      <c r="N17" s="70">
        <v>99</v>
      </c>
      <c r="P17" s="71">
        <v>190</v>
      </c>
      <c r="Q17" s="71">
        <v>0</v>
      </c>
      <c r="R17" s="72">
        <f t="shared" si="1"/>
        <v>190</v>
      </c>
      <c r="S17" s="71">
        <v>6.5</v>
      </c>
      <c r="T17" s="71">
        <v>7</v>
      </c>
      <c r="U17" s="71">
        <v>9</v>
      </c>
      <c r="V17" s="73">
        <v>9</v>
      </c>
      <c r="X17" s="74">
        <v>178</v>
      </c>
      <c r="Y17" s="74">
        <v>0</v>
      </c>
      <c r="Z17" s="75">
        <f t="shared" si="2"/>
        <v>178</v>
      </c>
      <c r="AA17" s="74">
        <v>6.5</v>
      </c>
      <c r="AB17" s="74">
        <v>6.5</v>
      </c>
      <c r="AC17" s="74">
        <v>8</v>
      </c>
      <c r="AD17" s="76">
        <v>8</v>
      </c>
      <c r="BC17" s="12">
        <f t="shared" si="3"/>
        <v>116</v>
      </c>
      <c r="BD17" s="12">
        <f t="shared" si="4"/>
        <v>368</v>
      </c>
      <c r="BE17" s="38">
        <f>IF($O$4&gt;0,(LARGE(($N17,$V17,$AD17,$AL17,$AT17,$BB17),1)),"0")</f>
        <v>99</v>
      </c>
      <c r="BF17"/>
      <c r="BG17" s="12">
        <v>0</v>
      </c>
      <c r="BH17" s="12">
        <v>0</v>
      </c>
      <c r="BI17" s="38">
        <f t="shared" si="5"/>
        <v>17</v>
      </c>
      <c r="BJ17" s="12">
        <f t="shared" si="6"/>
        <v>368</v>
      </c>
    </row>
    <row r="18" spans="1:62" x14ac:dyDescent="0.25">
      <c r="A18" s="6">
        <v>10</v>
      </c>
      <c r="B18" s="6" t="s">
        <v>346</v>
      </c>
      <c r="C18" s="6" t="s">
        <v>263</v>
      </c>
      <c r="D18" s="6" t="s">
        <v>206</v>
      </c>
      <c r="E18" s="6" t="s">
        <v>28</v>
      </c>
      <c r="F18" s="6" t="s">
        <v>132</v>
      </c>
      <c r="H18" s="68">
        <v>0</v>
      </c>
      <c r="I18" s="68">
        <v>0</v>
      </c>
      <c r="J18" s="69">
        <f t="shared" si="0"/>
        <v>0</v>
      </c>
      <c r="M18" s="68">
        <v>17</v>
      </c>
      <c r="N18" s="70">
        <v>90</v>
      </c>
      <c r="P18" s="71">
        <v>191.5</v>
      </c>
      <c r="Q18" s="71">
        <v>0</v>
      </c>
      <c r="R18" s="72">
        <f t="shared" si="1"/>
        <v>191.5</v>
      </c>
      <c r="S18" s="71">
        <v>6.5</v>
      </c>
      <c r="T18" s="71">
        <v>6.5</v>
      </c>
      <c r="U18" s="71">
        <v>8</v>
      </c>
      <c r="V18" s="73">
        <v>8</v>
      </c>
      <c r="X18" s="74">
        <v>173.5</v>
      </c>
      <c r="Y18" s="74">
        <v>0</v>
      </c>
      <c r="Z18" s="75">
        <f t="shared" si="2"/>
        <v>173.5</v>
      </c>
      <c r="AA18" s="74">
        <v>6.5</v>
      </c>
      <c r="AB18" s="74">
        <v>6</v>
      </c>
      <c r="AC18" s="74">
        <v>10</v>
      </c>
      <c r="AD18" s="76">
        <v>10</v>
      </c>
      <c r="BC18" s="12">
        <f t="shared" si="3"/>
        <v>108</v>
      </c>
      <c r="BD18" s="12">
        <f t="shared" si="4"/>
        <v>365</v>
      </c>
      <c r="BE18" s="38">
        <f>IF($O$4&gt;0,(LARGE(($N18,$V18,$AD18,$AL18,$AT18,$BB18),1)),"0")</f>
        <v>90</v>
      </c>
      <c r="BF18"/>
      <c r="BG18" s="12">
        <v>0</v>
      </c>
      <c r="BH18" s="12">
        <v>0</v>
      </c>
      <c r="BI18" s="38">
        <f t="shared" si="5"/>
        <v>18</v>
      </c>
      <c r="BJ18" s="12">
        <f t="shared" si="6"/>
        <v>365</v>
      </c>
    </row>
    <row r="19" spans="1:62" x14ac:dyDescent="0.25">
      <c r="A19" s="6">
        <v>11</v>
      </c>
      <c r="B19" s="112" t="s">
        <v>379</v>
      </c>
      <c r="C19" s="6" t="s">
        <v>257</v>
      </c>
      <c r="D19" s="6" t="s">
        <v>199</v>
      </c>
      <c r="E19" s="6" t="s">
        <v>28</v>
      </c>
      <c r="F19" s="6" t="s">
        <v>152</v>
      </c>
      <c r="H19" s="68">
        <v>184</v>
      </c>
      <c r="I19" s="68">
        <v>0</v>
      </c>
      <c r="J19" s="69">
        <f t="shared" si="0"/>
        <v>184</v>
      </c>
      <c r="K19" s="68">
        <v>5.5</v>
      </c>
      <c r="L19" s="68">
        <v>6</v>
      </c>
      <c r="M19" s="68">
        <v>10</v>
      </c>
      <c r="N19" s="70">
        <v>10</v>
      </c>
      <c r="Q19" s="71">
        <v>0</v>
      </c>
      <c r="R19" s="72">
        <f t="shared" si="1"/>
        <v>0</v>
      </c>
      <c r="V19" s="73">
        <v>99</v>
      </c>
      <c r="X19" s="74">
        <v>170</v>
      </c>
      <c r="Y19" s="74">
        <v>0</v>
      </c>
      <c r="Z19" s="75">
        <f t="shared" si="2"/>
        <v>170</v>
      </c>
      <c r="AA19" s="74">
        <v>5</v>
      </c>
      <c r="AB19" s="74">
        <v>6.5</v>
      </c>
      <c r="AC19" s="74">
        <v>12</v>
      </c>
      <c r="AD19" s="76">
        <v>12</v>
      </c>
      <c r="BC19" s="12">
        <f t="shared" si="3"/>
        <v>121</v>
      </c>
      <c r="BD19" s="12">
        <f t="shared" si="4"/>
        <v>354</v>
      </c>
      <c r="BE19" s="38">
        <f>IF($O$4&gt;0,(LARGE(($N19,$V19,$AD19,$AL19,$AT19,$BB19),1)),"0")</f>
        <v>99</v>
      </c>
      <c r="BF19"/>
      <c r="BG19" s="12">
        <v>0</v>
      </c>
      <c r="BH19" s="12">
        <v>0</v>
      </c>
      <c r="BI19" s="38">
        <f t="shared" si="5"/>
        <v>22</v>
      </c>
      <c r="BJ19" s="12">
        <f t="shared" si="6"/>
        <v>354</v>
      </c>
    </row>
    <row r="20" spans="1:62" x14ac:dyDescent="0.25">
      <c r="A20" s="6">
        <v>12</v>
      </c>
      <c r="B20" s="6" t="s">
        <v>351</v>
      </c>
      <c r="C20" s="6" t="s">
        <v>259</v>
      </c>
      <c r="D20" s="6" t="s">
        <v>200</v>
      </c>
      <c r="E20" s="6" t="s">
        <v>28</v>
      </c>
      <c r="F20" s="6" t="s">
        <v>118</v>
      </c>
      <c r="H20" s="68">
        <v>179.5</v>
      </c>
      <c r="I20" s="68">
        <v>0</v>
      </c>
      <c r="J20" s="69">
        <f t="shared" si="0"/>
        <v>179.5</v>
      </c>
      <c r="K20" s="68">
        <v>5.5</v>
      </c>
      <c r="L20" s="68">
        <v>6</v>
      </c>
      <c r="M20" s="68">
        <v>12</v>
      </c>
      <c r="N20" s="70">
        <v>12</v>
      </c>
      <c r="P20" s="71">
        <v>185.5</v>
      </c>
      <c r="Q20" s="71">
        <v>0</v>
      </c>
      <c r="R20" s="72">
        <f t="shared" si="1"/>
        <v>185.5</v>
      </c>
      <c r="S20" s="71">
        <v>6</v>
      </c>
      <c r="T20" s="71">
        <v>6.5</v>
      </c>
      <c r="U20" s="71">
        <v>12</v>
      </c>
      <c r="V20" s="73">
        <v>12</v>
      </c>
      <c r="Y20" s="74">
        <v>0</v>
      </c>
      <c r="Z20" s="75">
        <f t="shared" si="2"/>
        <v>0</v>
      </c>
      <c r="AD20" s="76">
        <v>99</v>
      </c>
      <c r="BC20" s="12">
        <f t="shared" si="3"/>
        <v>123</v>
      </c>
      <c r="BD20" s="12">
        <f t="shared" si="4"/>
        <v>365</v>
      </c>
      <c r="BE20" s="38">
        <f>IF($O$4&gt;0,(LARGE(($N20,$V20,$AD20,$AL20,$AT20,$BB20),1)),"0")</f>
        <v>99</v>
      </c>
      <c r="BF20"/>
      <c r="BG20" s="12">
        <v>0</v>
      </c>
      <c r="BH20" s="12">
        <v>0</v>
      </c>
      <c r="BI20" s="38">
        <f t="shared" si="5"/>
        <v>24</v>
      </c>
      <c r="BJ20" s="12">
        <f t="shared" si="6"/>
        <v>365</v>
      </c>
    </row>
    <row r="21" spans="1:62" x14ac:dyDescent="0.25">
      <c r="A21" s="6">
        <v>13</v>
      </c>
      <c r="B21" s="6" t="s">
        <v>350</v>
      </c>
      <c r="C21" s="6" t="s">
        <v>260</v>
      </c>
      <c r="D21" s="6" t="s">
        <v>202</v>
      </c>
      <c r="E21" s="6" t="s">
        <v>28</v>
      </c>
      <c r="F21" s="6" t="s">
        <v>132</v>
      </c>
      <c r="H21" s="68">
        <v>177</v>
      </c>
      <c r="I21" s="68">
        <v>0</v>
      </c>
      <c r="J21" s="69">
        <f t="shared" si="0"/>
        <v>177</v>
      </c>
      <c r="K21" s="68">
        <v>5.5</v>
      </c>
      <c r="L21" s="68">
        <v>6</v>
      </c>
      <c r="M21" s="68">
        <v>14</v>
      </c>
      <c r="N21" s="70">
        <v>14</v>
      </c>
      <c r="P21" s="71">
        <v>187.5</v>
      </c>
      <c r="Q21" s="71">
        <v>0</v>
      </c>
      <c r="R21" s="72">
        <f t="shared" si="1"/>
        <v>187.5</v>
      </c>
      <c r="S21" s="71">
        <v>6.5</v>
      </c>
      <c r="T21" s="71">
        <v>7</v>
      </c>
      <c r="U21" s="71">
        <v>11</v>
      </c>
      <c r="V21" s="73">
        <v>11</v>
      </c>
      <c r="Y21" s="74">
        <v>0</v>
      </c>
      <c r="Z21" s="75">
        <f t="shared" si="2"/>
        <v>0</v>
      </c>
      <c r="AD21" s="76">
        <v>99</v>
      </c>
      <c r="BC21" s="12">
        <f t="shared" si="3"/>
        <v>124</v>
      </c>
      <c r="BD21" s="12">
        <f t="shared" si="4"/>
        <v>364.5</v>
      </c>
      <c r="BE21" s="38">
        <f>IF($O$4&gt;0,(LARGE(($N21,$V21,$AD21,$AL21,$AT21,$BB21),1)),"0")</f>
        <v>99</v>
      </c>
      <c r="BF21"/>
      <c r="BG21" s="12">
        <v>0</v>
      </c>
      <c r="BH21" s="12">
        <v>0</v>
      </c>
      <c r="BI21" s="38">
        <f t="shared" si="5"/>
        <v>25</v>
      </c>
      <c r="BJ21" s="12">
        <f t="shared" si="6"/>
        <v>364.5</v>
      </c>
    </row>
    <row r="22" spans="1:62" x14ac:dyDescent="0.25">
      <c r="A22" s="6">
        <v>14</v>
      </c>
      <c r="B22" s="6" t="s">
        <v>354</v>
      </c>
      <c r="C22" s="6" t="s">
        <v>371</v>
      </c>
      <c r="D22" s="6" t="s">
        <v>355</v>
      </c>
      <c r="E22" s="6" t="s">
        <v>28</v>
      </c>
      <c r="F22" s="6" t="s">
        <v>152</v>
      </c>
      <c r="J22" s="69">
        <f t="shared" si="0"/>
        <v>0</v>
      </c>
      <c r="N22" s="70">
        <v>99</v>
      </c>
      <c r="P22" s="71">
        <v>177</v>
      </c>
      <c r="Q22" s="71">
        <v>0</v>
      </c>
      <c r="R22" s="72">
        <f t="shared" si="1"/>
        <v>177</v>
      </c>
      <c r="S22" s="71">
        <v>6</v>
      </c>
      <c r="T22" s="71">
        <v>6.5</v>
      </c>
      <c r="U22" s="71">
        <v>15</v>
      </c>
      <c r="V22" s="73">
        <v>15</v>
      </c>
      <c r="X22" s="74">
        <v>173</v>
      </c>
      <c r="Y22" s="74">
        <v>0</v>
      </c>
      <c r="Z22" s="75">
        <f t="shared" si="2"/>
        <v>173</v>
      </c>
      <c r="AA22" s="74">
        <v>5.5</v>
      </c>
      <c r="AB22" s="74">
        <v>6.5</v>
      </c>
      <c r="AC22" s="74">
        <v>11</v>
      </c>
      <c r="AD22" s="76">
        <v>11</v>
      </c>
      <c r="BC22" s="12">
        <f t="shared" si="3"/>
        <v>125</v>
      </c>
      <c r="BD22" s="12">
        <f t="shared" si="4"/>
        <v>350</v>
      </c>
      <c r="BE22" s="38">
        <f>IF($O$4&gt;0,(LARGE(($N22,$V22,$AD22,$AL22,$AT22,$BB22),1)),"0")</f>
        <v>99</v>
      </c>
      <c r="BF22"/>
      <c r="BG22" s="12">
        <v>0</v>
      </c>
      <c r="BH22" s="12">
        <v>0</v>
      </c>
      <c r="BI22" s="38">
        <f t="shared" si="5"/>
        <v>26</v>
      </c>
      <c r="BJ22" s="12">
        <f t="shared" si="6"/>
        <v>350</v>
      </c>
    </row>
    <row r="23" spans="1:62" x14ac:dyDescent="0.25">
      <c r="A23" s="6">
        <v>15</v>
      </c>
      <c r="B23" s="6" t="s">
        <v>352</v>
      </c>
      <c r="C23" s="6" t="s">
        <v>262</v>
      </c>
      <c r="D23" s="6" t="s">
        <v>205</v>
      </c>
      <c r="E23" s="6" t="s">
        <v>28</v>
      </c>
      <c r="F23" s="6" t="s">
        <v>118</v>
      </c>
      <c r="H23" s="68">
        <v>0</v>
      </c>
      <c r="I23" s="68">
        <v>0</v>
      </c>
      <c r="J23" s="69">
        <f t="shared" si="0"/>
        <v>0</v>
      </c>
      <c r="M23" s="68">
        <v>17</v>
      </c>
      <c r="N23" s="70">
        <v>90</v>
      </c>
      <c r="P23" s="71">
        <v>182.5</v>
      </c>
      <c r="Q23" s="71">
        <v>0</v>
      </c>
      <c r="R23" s="72">
        <f t="shared" si="1"/>
        <v>182.5</v>
      </c>
      <c r="S23" s="71">
        <v>6.5</v>
      </c>
      <c r="T23" s="71">
        <v>5.5</v>
      </c>
      <c r="U23" s="71">
        <v>13</v>
      </c>
      <c r="V23" s="73">
        <v>13</v>
      </c>
      <c r="X23" s="74">
        <v>168</v>
      </c>
      <c r="Y23" s="74">
        <v>0</v>
      </c>
      <c r="Z23" s="75">
        <f t="shared" si="2"/>
        <v>168</v>
      </c>
      <c r="AA23" s="74">
        <v>5.5</v>
      </c>
      <c r="AB23" s="74">
        <v>5.5</v>
      </c>
      <c r="AC23" s="74">
        <v>13</v>
      </c>
      <c r="AD23" s="76">
        <v>13</v>
      </c>
      <c r="BC23" s="12">
        <f t="shared" si="3"/>
        <v>116</v>
      </c>
      <c r="BD23" s="12">
        <f t="shared" si="4"/>
        <v>350.5</v>
      </c>
      <c r="BE23" s="38">
        <f>IF($O$4&gt;0,(LARGE(($N23,$V23,$AD23,$AL23,$AT23,$BB23),1)),"0")</f>
        <v>90</v>
      </c>
      <c r="BF23"/>
      <c r="BG23" s="12">
        <v>0</v>
      </c>
      <c r="BH23" s="12">
        <v>0</v>
      </c>
      <c r="BI23" s="38">
        <f t="shared" si="5"/>
        <v>26</v>
      </c>
      <c r="BJ23" s="12">
        <f t="shared" si="6"/>
        <v>350.5</v>
      </c>
    </row>
    <row r="24" spans="1:62" x14ac:dyDescent="0.25">
      <c r="A24" s="6">
        <v>16</v>
      </c>
      <c r="B24" s="6" t="s">
        <v>353</v>
      </c>
      <c r="C24" s="6" t="s">
        <v>139</v>
      </c>
      <c r="D24" s="6" t="s">
        <v>201</v>
      </c>
      <c r="E24" s="6" t="s">
        <v>28</v>
      </c>
      <c r="F24" s="6" t="s">
        <v>118</v>
      </c>
      <c r="H24" s="68">
        <v>177.5</v>
      </c>
      <c r="I24" s="68">
        <v>0</v>
      </c>
      <c r="J24" s="69">
        <f t="shared" si="0"/>
        <v>177.5</v>
      </c>
      <c r="K24" s="68">
        <v>5.5</v>
      </c>
      <c r="L24" s="68">
        <v>6.5</v>
      </c>
      <c r="M24" s="68">
        <v>13</v>
      </c>
      <c r="N24" s="70">
        <v>13</v>
      </c>
      <c r="P24" s="71">
        <v>181.5</v>
      </c>
      <c r="Q24" s="71">
        <v>0</v>
      </c>
      <c r="R24" s="72">
        <f t="shared" si="1"/>
        <v>181.5</v>
      </c>
      <c r="S24" s="71">
        <v>6</v>
      </c>
      <c r="T24" s="71">
        <v>6</v>
      </c>
      <c r="U24" s="71">
        <v>14</v>
      </c>
      <c r="V24" s="73">
        <v>14</v>
      </c>
      <c r="Y24" s="74">
        <v>0</v>
      </c>
      <c r="Z24" s="75">
        <f t="shared" si="2"/>
        <v>0</v>
      </c>
      <c r="AD24" s="76">
        <v>99</v>
      </c>
      <c r="BC24" s="12">
        <f t="shared" si="3"/>
        <v>126</v>
      </c>
      <c r="BD24" s="12">
        <f t="shared" si="4"/>
        <v>359</v>
      </c>
      <c r="BE24" s="38">
        <f>IF($O$4&gt;0,(LARGE(($N24,$V24,$AD24,$AL24,$AT24,$BB24),1)),"0")</f>
        <v>99</v>
      </c>
      <c r="BF24"/>
      <c r="BG24" s="12">
        <v>0</v>
      </c>
      <c r="BH24" s="12">
        <v>0</v>
      </c>
      <c r="BI24" s="38">
        <f t="shared" si="5"/>
        <v>27</v>
      </c>
      <c r="BJ24" s="12">
        <f t="shared" si="6"/>
        <v>359</v>
      </c>
    </row>
    <row r="25" spans="1:62" x14ac:dyDescent="0.25">
      <c r="A25" s="6">
        <v>17</v>
      </c>
      <c r="B25" s="6" t="s">
        <v>356</v>
      </c>
      <c r="C25" s="6" t="s">
        <v>225</v>
      </c>
      <c r="D25" s="6" t="s">
        <v>357</v>
      </c>
      <c r="E25" s="6" t="s">
        <v>28</v>
      </c>
      <c r="F25" s="6" t="s">
        <v>122</v>
      </c>
      <c r="J25" s="69">
        <f t="shared" si="0"/>
        <v>0</v>
      </c>
      <c r="N25" s="70">
        <v>99</v>
      </c>
      <c r="P25" s="71">
        <v>175</v>
      </c>
      <c r="Q25" s="71">
        <v>0</v>
      </c>
      <c r="R25" s="72">
        <f t="shared" si="1"/>
        <v>175</v>
      </c>
      <c r="S25" s="71">
        <v>5.5</v>
      </c>
      <c r="T25" s="71">
        <v>6.5</v>
      </c>
      <c r="U25" s="71">
        <v>16</v>
      </c>
      <c r="V25" s="73">
        <v>16</v>
      </c>
      <c r="X25" s="74">
        <v>162.5</v>
      </c>
      <c r="Y25" s="74">
        <v>0</v>
      </c>
      <c r="Z25" s="75">
        <f t="shared" si="2"/>
        <v>162.5</v>
      </c>
      <c r="AA25" s="74">
        <v>5</v>
      </c>
      <c r="AB25" s="74">
        <v>6.5</v>
      </c>
      <c r="AC25" s="74">
        <v>14</v>
      </c>
      <c r="AD25" s="76">
        <v>14</v>
      </c>
      <c r="BC25" s="12">
        <f t="shared" si="3"/>
        <v>129</v>
      </c>
      <c r="BD25" s="12">
        <f t="shared" si="4"/>
        <v>337.5</v>
      </c>
      <c r="BE25" s="38">
        <f>IF($O$4&gt;0,(LARGE(($N25,$V25,$AD25,$AL25,$AT25,$BB25),1)),"0")</f>
        <v>99</v>
      </c>
      <c r="BF25"/>
      <c r="BG25" s="12">
        <v>0</v>
      </c>
      <c r="BH25" s="12">
        <v>0</v>
      </c>
      <c r="BI25" s="38">
        <f t="shared" si="5"/>
        <v>30</v>
      </c>
      <c r="BJ25" s="12">
        <f t="shared" si="6"/>
        <v>337.5</v>
      </c>
    </row>
    <row r="26" spans="1:62" x14ac:dyDescent="0.25">
      <c r="A26" s="6">
        <v>18</v>
      </c>
      <c r="B26" s="6" t="s">
        <v>358</v>
      </c>
      <c r="C26" s="6" t="s">
        <v>261</v>
      </c>
      <c r="D26" s="6" t="s">
        <v>203</v>
      </c>
      <c r="E26" s="6" t="s">
        <v>28</v>
      </c>
      <c r="F26" s="6" t="s">
        <v>121</v>
      </c>
      <c r="H26" s="68">
        <v>164.5</v>
      </c>
      <c r="I26" s="68">
        <v>0</v>
      </c>
      <c r="J26" s="69">
        <f t="shared" si="0"/>
        <v>164.5</v>
      </c>
      <c r="K26" s="68">
        <v>5</v>
      </c>
      <c r="L26" s="68">
        <v>6</v>
      </c>
      <c r="M26" s="68">
        <v>15</v>
      </c>
      <c r="N26" s="70">
        <v>15</v>
      </c>
      <c r="P26" s="71">
        <v>173.5</v>
      </c>
      <c r="Q26" s="71">
        <v>0</v>
      </c>
      <c r="R26" s="72">
        <f t="shared" si="1"/>
        <v>173.5</v>
      </c>
      <c r="S26" s="71">
        <v>6</v>
      </c>
      <c r="T26" s="71">
        <v>6</v>
      </c>
      <c r="U26" s="71">
        <v>17</v>
      </c>
      <c r="V26" s="73">
        <v>17</v>
      </c>
      <c r="Z26" s="75">
        <f t="shared" si="2"/>
        <v>0</v>
      </c>
      <c r="AD26" s="76">
        <v>99</v>
      </c>
      <c r="BC26" s="12">
        <f t="shared" si="3"/>
        <v>131</v>
      </c>
      <c r="BD26" s="12">
        <f t="shared" si="4"/>
        <v>338</v>
      </c>
      <c r="BE26" s="38">
        <f>IF($O$4&gt;0,(LARGE(($N26,$V26,$AD26,$AL26,$AT26,$BB26),1)),"0")</f>
        <v>99</v>
      </c>
      <c r="BF26"/>
      <c r="BG26" s="12">
        <v>0</v>
      </c>
      <c r="BH26" s="12">
        <v>0</v>
      </c>
      <c r="BI26" s="38">
        <f t="shared" si="5"/>
        <v>32</v>
      </c>
      <c r="BJ26" s="12">
        <f t="shared" si="6"/>
        <v>338</v>
      </c>
    </row>
    <row r="27" spans="1:62" x14ac:dyDescent="0.25">
      <c r="A27" s="6">
        <v>19</v>
      </c>
      <c r="B27" s="112" t="s">
        <v>378</v>
      </c>
      <c r="C27" s="6" t="s">
        <v>255</v>
      </c>
      <c r="D27" s="6" t="s">
        <v>197</v>
      </c>
      <c r="E27" s="6" t="s">
        <v>28</v>
      </c>
      <c r="F27" s="6" t="s">
        <v>118</v>
      </c>
      <c r="H27" s="68">
        <v>185.5</v>
      </c>
      <c r="I27" s="68">
        <v>0</v>
      </c>
      <c r="J27" s="69">
        <f t="shared" si="0"/>
        <v>185.5</v>
      </c>
      <c r="K27" s="68">
        <v>6</v>
      </c>
      <c r="L27" s="68">
        <v>6</v>
      </c>
      <c r="M27" s="68">
        <v>8</v>
      </c>
      <c r="N27" s="70">
        <v>8</v>
      </c>
      <c r="Q27" s="71">
        <v>0</v>
      </c>
      <c r="R27" s="72">
        <f t="shared" si="1"/>
        <v>0</v>
      </c>
      <c r="V27" s="73">
        <v>99</v>
      </c>
      <c r="Y27" s="74">
        <v>0</v>
      </c>
      <c r="Z27" s="75">
        <f t="shared" si="2"/>
        <v>0</v>
      </c>
      <c r="AD27" s="76">
        <v>99</v>
      </c>
      <c r="BC27" s="12">
        <f t="shared" si="3"/>
        <v>206</v>
      </c>
      <c r="BD27" s="12">
        <f t="shared" si="4"/>
        <v>185.5</v>
      </c>
      <c r="BE27" s="38">
        <f>IF($O$4&gt;0,(LARGE(($N27,$V27,$AD27,$AL27,$AT27,$BB27),1)),"0")</f>
        <v>99</v>
      </c>
      <c r="BF27"/>
      <c r="BG27" s="12">
        <v>0</v>
      </c>
      <c r="BH27" s="12">
        <v>0</v>
      </c>
      <c r="BI27" s="38">
        <f t="shared" si="5"/>
        <v>107</v>
      </c>
      <c r="BJ27" s="12">
        <f t="shared" si="6"/>
        <v>185.5</v>
      </c>
    </row>
    <row r="28" spans="1:62" x14ac:dyDescent="0.25">
      <c r="A28" s="6">
        <v>20</v>
      </c>
      <c r="B28" s="112" t="s">
        <v>380</v>
      </c>
      <c r="C28" s="6" t="s">
        <v>258</v>
      </c>
      <c r="D28" s="6" t="s">
        <v>153</v>
      </c>
      <c r="E28" s="6" t="s">
        <v>28</v>
      </c>
      <c r="F28" s="6" t="s">
        <v>154</v>
      </c>
      <c r="H28" s="68">
        <v>182</v>
      </c>
      <c r="I28" s="68">
        <v>0</v>
      </c>
      <c r="J28" s="69">
        <f t="shared" si="0"/>
        <v>182</v>
      </c>
      <c r="K28" s="68">
        <v>6</v>
      </c>
      <c r="L28" s="68">
        <v>6</v>
      </c>
      <c r="M28" s="68">
        <v>11</v>
      </c>
      <c r="N28" s="70">
        <v>11</v>
      </c>
      <c r="Q28" s="71">
        <v>0</v>
      </c>
      <c r="R28" s="72">
        <f t="shared" si="1"/>
        <v>0</v>
      </c>
      <c r="V28" s="73">
        <v>99</v>
      </c>
      <c r="Y28" s="74">
        <v>0</v>
      </c>
      <c r="Z28" s="75">
        <f t="shared" si="2"/>
        <v>0</v>
      </c>
      <c r="AD28" s="76">
        <v>99</v>
      </c>
      <c r="BC28" s="12">
        <f t="shared" si="3"/>
        <v>209</v>
      </c>
      <c r="BD28" s="12">
        <f t="shared" si="4"/>
        <v>182</v>
      </c>
      <c r="BE28" s="38">
        <f>IF($O$4&gt;0,(LARGE(($N28,$V28,$AD28,$AL28,$AT28,$BB28),1)),"0")</f>
        <v>99</v>
      </c>
      <c r="BF28"/>
      <c r="BG28" s="12">
        <v>0</v>
      </c>
      <c r="BH28" s="12">
        <v>0</v>
      </c>
      <c r="BI28" s="38">
        <f t="shared" si="5"/>
        <v>110</v>
      </c>
      <c r="BJ28" s="12">
        <f t="shared" si="6"/>
        <v>182</v>
      </c>
    </row>
    <row r="29" spans="1:62" x14ac:dyDescent="0.25">
      <c r="A29" s="6">
        <v>21</v>
      </c>
      <c r="B29" s="6" t="s">
        <v>395</v>
      </c>
      <c r="C29" s="6" t="s">
        <v>411</v>
      </c>
      <c r="D29" s="6" t="s">
        <v>396</v>
      </c>
      <c r="E29" s="6" t="s">
        <v>28</v>
      </c>
      <c r="F29" s="6" t="s">
        <v>119</v>
      </c>
      <c r="J29" s="69">
        <f t="shared" si="0"/>
        <v>0</v>
      </c>
      <c r="N29" s="70">
        <v>99</v>
      </c>
      <c r="R29" s="72">
        <f t="shared" si="1"/>
        <v>0</v>
      </c>
      <c r="V29" s="73">
        <v>99</v>
      </c>
      <c r="X29" s="74">
        <v>160</v>
      </c>
      <c r="Y29" s="74">
        <v>0</v>
      </c>
      <c r="Z29" s="75">
        <f t="shared" si="2"/>
        <v>160</v>
      </c>
      <c r="AA29" s="74">
        <v>6</v>
      </c>
      <c r="AB29" s="74">
        <v>5</v>
      </c>
      <c r="AC29" s="74">
        <v>15</v>
      </c>
      <c r="AD29" s="76">
        <v>15</v>
      </c>
      <c r="BC29" s="12">
        <f t="shared" si="3"/>
        <v>213</v>
      </c>
      <c r="BD29" s="12">
        <f t="shared" si="4"/>
        <v>160</v>
      </c>
      <c r="BE29" s="38">
        <f>IF($O$4&gt;0,(LARGE(($N29,$V29,$AD29,$AL29,$AT29,$BB29),1)),"0")</f>
        <v>99</v>
      </c>
      <c r="BF29"/>
      <c r="BG29" s="12">
        <v>0</v>
      </c>
      <c r="BH29" s="12">
        <v>0</v>
      </c>
      <c r="BI29" s="38">
        <f t="shared" si="5"/>
        <v>114</v>
      </c>
      <c r="BJ29" s="12">
        <f t="shared" si="6"/>
        <v>160</v>
      </c>
    </row>
    <row r="30" spans="1:62" x14ac:dyDescent="0.25">
      <c r="A30" s="6">
        <v>22</v>
      </c>
      <c r="B30" s="112" t="s">
        <v>381</v>
      </c>
      <c r="C30" s="6" t="s">
        <v>246</v>
      </c>
      <c r="D30" s="6" t="s">
        <v>204</v>
      </c>
      <c r="E30" s="6" t="s">
        <v>28</v>
      </c>
      <c r="F30" s="6" t="s">
        <v>152</v>
      </c>
      <c r="H30" s="68">
        <v>158</v>
      </c>
      <c r="I30" s="68">
        <v>0</v>
      </c>
      <c r="J30" s="69">
        <f t="shared" si="0"/>
        <v>158</v>
      </c>
      <c r="K30" s="68">
        <v>5</v>
      </c>
      <c r="L30" s="68">
        <v>5.5</v>
      </c>
      <c r="M30" s="68">
        <v>16</v>
      </c>
      <c r="N30" s="70">
        <v>16</v>
      </c>
      <c r="Q30" s="71">
        <v>0</v>
      </c>
      <c r="R30" s="72">
        <f t="shared" si="1"/>
        <v>0</v>
      </c>
      <c r="V30" s="73">
        <v>99</v>
      </c>
      <c r="Z30" s="75">
        <f t="shared" si="2"/>
        <v>0</v>
      </c>
      <c r="AD30" s="76">
        <v>99</v>
      </c>
      <c r="BC30" s="12">
        <f t="shared" si="3"/>
        <v>214</v>
      </c>
      <c r="BD30" s="12">
        <f t="shared" si="4"/>
        <v>158</v>
      </c>
      <c r="BE30" s="38">
        <f>IF($O$4&gt;0,(LARGE(($N30,$V30,$AD30,$AL30,$AT30,$BB30),1)),"0")</f>
        <v>99</v>
      </c>
      <c r="BF30"/>
      <c r="BG30" s="12">
        <v>0</v>
      </c>
      <c r="BH30" s="12">
        <v>0</v>
      </c>
      <c r="BI30" s="38">
        <f t="shared" si="5"/>
        <v>115</v>
      </c>
      <c r="BJ30" s="12">
        <f t="shared" si="6"/>
        <v>158</v>
      </c>
    </row>
    <row r="31" spans="1:62" x14ac:dyDescent="0.25">
      <c r="A31" s="6">
        <v>23</v>
      </c>
      <c r="B31" s="6" t="s">
        <v>397</v>
      </c>
      <c r="C31" s="6" t="s">
        <v>412</v>
      </c>
      <c r="D31" s="6" t="s">
        <v>398</v>
      </c>
      <c r="E31" s="6" t="s">
        <v>28</v>
      </c>
      <c r="F31" s="6" t="s">
        <v>119</v>
      </c>
      <c r="J31" s="69">
        <f t="shared" si="0"/>
        <v>0</v>
      </c>
      <c r="N31" s="70">
        <v>99</v>
      </c>
      <c r="R31" s="72">
        <f t="shared" si="1"/>
        <v>0</v>
      </c>
      <c r="V31" s="73">
        <v>99</v>
      </c>
      <c r="X31" s="74">
        <v>0</v>
      </c>
      <c r="Y31" s="74">
        <v>0</v>
      </c>
      <c r="Z31" s="75">
        <f t="shared" si="2"/>
        <v>0</v>
      </c>
      <c r="AC31" s="74">
        <v>16</v>
      </c>
      <c r="AD31" s="76">
        <v>90</v>
      </c>
      <c r="BC31" s="12">
        <f t="shared" si="3"/>
        <v>288</v>
      </c>
      <c r="BD31" s="12">
        <f t="shared" si="4"/>
        <v>0</v>
      </c>
      <c r="BE31" s="38">
        <f>IF($O$4&gt;0,(LARGE(($N31,$V31,$AD31,$AL31,$AT31,$BB31),1)),"0")</f>
        <v>99</v>
      </c>
      <c r="BF31"/>
      <c r="BG31" s="12">
        <v>0</v>
      </c>
      <c r="BH31" s="12">
        <v>0</v>
      </c>
      <c r="BI31" s="38">
        <f t="shared" si="5"/>
        <v>189</v>
      </c>
      <c r="BJ31" s="12">
        <f t="shared" si="6"/>
        <v>0</v>
      </c>
    </row>
  </sheetData>
  <sheetProtection sheet="1" objects="1" scenarios="1"/>
  <sortState xmlns:xlrd2="http://schemas.microsoft.com/office/spreadsheetml/2017/richdata2" ref="A9:XFD32">
    <sortCondition ref="BI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H2:I2 P2:Q2 X2:Y2 AF2:AG2 AN2:AO2 AV2:AW2 H9:I65316 P9:Q65316 X9:Y65316 AF9:AG65316 AN9:AO65316 AV9:AW65316">
    <cfRule type="cellIs" dxfId="6" priority="1" stopIfTrue="1" operator="greaterThanOrEqual">
      <formula>$BL$6</formula>
    </cfRule>
  </conditionalFormatting>
  <dataValidations count="9">
    <dataValidation type="list" allowBlank="1" showInputMessage="1" showErrorMessage="1" sqref="BM1:BM2 BM9:BM65316" xr:uid="{00000000-0002-0000-0300-000001000000}">
      <formula1>"ja,nee"</formula1>
    </dataValidation>
    <dataValidation operator="lessThanOrEqual" allowBlank="1" showInputMessage="1" showErrorMessage="1" sqref="AH8 AP8 AX8 J1:J2 R1:R2 AX1:AX2 AP1:AP2 AH1:AH2 Z1:Z2 BC1:BK8 BL1:BL4 BL7:BL8 R8:R31 Z8:Z31 BC9:BE31 J8:J31 BI9:BJ31" xr:uid="{00000000-0002-0000-0300-000002000000}"/>
    <dataValidation type="decimal" allowBlank="1" showInputMessage="1" showErrorMessage="1" sqref="H1:I2 P1:Q2 AV1:AW2 AN1:AO2 AF1:AG2 X1:Y2 H8:I65316 X8:Y65316 P8:Q65316 AF8:AG65316 AN8:AO65316 AV8:AW65316" xr:uid="{00000000-0002-0000-0300-000003000000}">
      <formula1>0</formula1>
      <formula2>400</formula2>
    </dataValidation>
    <dataValidation type="decimal" allowBlank="1" showInputMessage="1" showErrorMessage="1" sqref="K1:L2 S1:T2 AY1:AZ2 AQ1:AR2 AI1:AJ2 AA1:AB2 K8:L65316 AA8:AB65316 S8:T65316 AI8:AJ65316 AQ8:AR65316 AY8:AZ65316" xr:uid="{00000000-0002-0000-0300-000004000000}">
      <formula1>0</formula1>
      <formula2>99</formula2>
    </dataValidation>
    <dataValidation type="whole" allowBlank="1" showInputMessage="1" showErrorMessage="1" sqref="M1:N2 U1:V2 BA1:BB2 AS1:AT2 AK1:AL2 AC1:AD2 M8:N65316 AC8:AD65316 U8:V65316 AK8:AL65316 AS8:AT65316 BA8:BB65316" xr:uid="{00000000-0002-0000-0300-000005000000}">
      <formula1>0</formula1>
      <formula2>999</formula2>
    </dataValidation>
    <dataValidation type="whole" operator="lessThanOrEqual" allowBlank="1" showInputMessage="1" showErrorMessage="1" sqref="BL6" xr:uid="{00000000-0002-0000-0300-000006000000}">
      <formula1>400</formula1>
    </dataValidation>
    <dataValidation type="whole" operator="lessThanOrEqual" allowBlank="1" showInputMessage="1" showErrorMessage="1" sqref="BL5" xr:uid="{00000000-0002-0000-0300-000007000000}">
      <formula1>99</formula1>
    </dataValidation>
    <dataValidation type="whole" allowBlank="1" showInputMessage="1" showErrorMessage="1" sqref="O3:V3" xr:uid="{00000000-0002-0000-0300-000008000000}">
      <formula1>0</formula1>
      <formula2>99</formula2>
    </dataValidation>
    <dataValidation type="decimal" operator="lessThanOrEqual" allowBlank="1" showInputMessage="1" showErrorMessage="1" sqref="BK9:BL31 Z32:Z65316 R32:R65316 AX9:AX65316 J32:J65316 BC32:BL65316 AH9:AH65316 AP9:AP65316 BG9:BH31" xr:uid="{00000000-0002-0000-03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931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931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931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931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931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931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932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932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932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932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932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932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932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932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932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932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933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933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933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933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933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933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933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933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933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6"/>
  <dimension ref="A1:BN23"/>
  <sheetViews>
    <sheetView workbookViewId="0">
      <pane xSplit="5" ySplit="8" topLeftCell="F9" activePane="bottomRight" state="frozen"/>
      <selection activeCell="C5" sqref="C5:E5"/>
      <selection pane="topRight" activeCell="C5" sqref="C5:E5"/>
      <selection pane="bottomLeft" activeCell="C5" sqref="C5:E5"/>
      <selection pane="bottomRight" activeCell="B11" sqref="B11:F11"/>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6" t="s">
        <v>9</v>
      </c>
      <c r="B3" s="117"/>
      <c r="C3" s="118" t="str">
        <f>Instellingen!B3</f>
        <v>Kring Berkel IJssel</v>
      </c>
      <c r="D3" s="119"/>
      <c r="E3" s="120"/>
      <c r="F3" s="116" t="s">
        <v>43</v>
      </c>
      <c r="G3" s="121"/>
      <c r="H3" s="121"/>
      <c r="I3" s="121"/>
      <c r="J3" s="121"/>
      <c r="K3" s="121"/>
      <c r="L3" s="121"/>
      <c r="M3" s="121"/>
      <c r="N3" s="117"/>
      <c r="O3" s="122">
        <v>3</v>
      </c>
      <c r="P3" s="123"/>
      <c r="Q3" s="123"/>
      <c r="R3" s="123"/>
      <c r="S3" s="123"/>
      <c r="T3" s="123"/>
      <c r="U3" s="123"/>
      <c r="V3" s="124"/>
      <c r="W3" s="125"/>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7"/>
      <c r="BC3" s="116" t="s">
        <v>41</v>
      </c>
      <c r="BD3" s="121"/>
      <c r="BE3" s="121"/>
      <c r="BF3" s="121"/>
      <c r="BG3" s="121"/>
      <c r="BH3" s="121"/>
      <c r="BI3" s="121"/>
      <c r="BJ3" s="121"/>
      <c r="BK3" s="117"/>
      <c r="BL3" s="23">
        <f>Instellingen!B6</f>
        <v>3</v>
      </c>
      <c r="BM3" s="125"/>
      <c r="BN3" s="126"/>
    </row>
    <row r="4" spans="1:66" x14ac:dyDescent="0.25">
      <c r="A4" s="116" t="s">
        <v>10</v>
      </c>
      <c r="B4" s="117"/>
      <c r="C4" s="134" t="s">
        <v>29</v>
      </c>
      <c r="D4" s="119"/>
      <c r="E4" s="120"/>
      <c r="F4" s="116" t="s">
        <v>71</v>
      </c>
      <c r="G4" s="121"/>
      <c r="H4" s="121"/>
      <c r="I4" s="121"/>
      <c r="J4" s="121"/>
      <c r="K4" s="121"/>
      <c r="L4" s="121"/>
      <c r="M4" s="121"/>
      <c r="N4" s="117"/>
      <c r="O4" s="135">
        <f>Instellingen!B7</f>
        <v>1</v>
      </c>
      <c r="P4" s="136"/>
      <c r="Q4" s="136"/>
      <c r="R4" s="136"/>
      <c r="S4" s="136"/>
      <c r="T4" s="136"/>
      <c r="U4" s="136"/>
      <c r="V4" s="137"/>
      <c r="W4" s="128"/>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30"/>
      <c r="BC4" s="116"/>
      <c r="BD4" s="121"/>
      <c r="BE4" s="121"/>
      <c r="BF4" s="121"/>
      <c r="BG4" s="121"/>
      <c r="BH4" s="121"/>
      <c r="BI4" s="121"/>
      <c r="BJ4" s="121"/>
      <c r="BK4" s="117"/>
      <c r="BL4" s="23"/>
      <c r="BM4" s="128"/>
      <c r="BN4" s="129"/>
    </row>
    <row r="5" spans="1:66" x14ac:dyDescent="0.25">
      <c r="A5" s="116" t="s">
        <v>11</v>
      </c>
      <c r="B5" s="117"/>
      <c r="C5" s="134"/>
      <c r="D5" s="119"/>
      <c r="E5" s="120"/>
      <c r="F5" s="116" t="s">
        <v>12</v>
      </c>
      <c r="G5" s="121"/>
      <c r="H5" s="121"/>
      <c r="I5" s="121"/>
      <c r="J5" s="121"/>
      <c r="K5" s="121"/>
      <c r="L5" s="121"/>
      <c r="M5" s="121"/>
      <c r="N5" s="117"/>
      <c r="O5" s="135">
        <f>Instellingen!B5</f>
        <v>99</v>
      </c>
      <c r="P5" s="136"/>
      <c r="Q5" s="136"/>
      <c r="R5" s="136"/>
      <c r="S5" s="136"/>
      <c r="T5" s="136"/>
      <c r="U5" s="136"/>
      <c r="V5" s="137"/>
      <c r="W5" s="131"/>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3"/>
      <c r="BC5" s="116" t="s">
        <v>13</v>
      </c>
      <c r="BD5" s="121"/>
      <c r="BE5" s="121"/>
      <c r="BF5" s="121"/>
      <c r="BG5" s="121"/>
      <c r="BH5" s="121"/>
      <c r="BI5" s="121"/>
      <c r="BJ5" s="121"/>
      <c r="BK5" s="117"/>
      <c r="BL5" s="9">
        <v>2</v>
      </c>
      <c r="BM5" s="128"/>
      <c r="BN5" s="129"/>
    </row>
    <row r="6" spans="1:66" ht="12.75" customHeight="1" x14ac:dyDescent="0.25">
      <c r="A6" s="138"/>
      <c r="B6" s="138"/>
      <c r="C6" s="138"/>
      <c r="D6" s="138"/>
      <c r="E6" s="13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96" t="s">
        <v>35</v>
      </c>
      <c r="BJ6" s="97"/>
      <c r="BK6" s="98"/>
      <c r="BL6" s="33">
        <v>180</v>
      </c>
      <c r="BM6" s="128"/>
      <c r="BN6" s="129"/>
    </row>
    <row r="7" spans="1:66" ht="12.75" customHeight="1" x14ac:dyDescent="0.25">
      <c r="A7" s="140"/>
      <c r="B7" s="140"/>
      <c r="C7" s="140"/>
      <c r="D7" s="140"/>
      <c r="E7" s="141"/>
      <c r="F7" s="66" t="s">
        <v>15</v>
      </c>
      <c r="G7" s="151" t="str">
        <f>Instellingen!C36</f>
        <v>7-9 nov</v>
      </c>
      <c r="H7" s="152"/>
      <c r="I7" s="152"/>
      <c r="J7" s="152"/>
      <c r="K7" s="152"/>
      <c r="L7" s="152"/>
      <c r="M7" s="152"/>
      <c r="N7" s="153"/>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131"/>
      <c r="BN7" s="132"/>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8" t="s">
        <v>96</v>
      </c>
      <c r="BN8" s="2" t="s">
        <v>6</v>
      </c>
    </row>
    <row r="9" spans="1:66" x14ac:dyDescent="0.25">
      <c r="A9" s="6">
        <v>1</v>
      </c>
      <c r="B9" s="6" t="s">
        <v>296</v>
      </c>
      <c r="C9" s="6" t="s">
        <v>229</v>
      </c>
      <c r="D9" s="6" t="s">
        <v>168</v>
      </c>
      <c r="E9" s="6" t="s">
        <v>29</v>
      </c>
      <c r="F9" s="6" t="s">
        <v>118</v>
      </c>
      <c r="H9" s="68">
        <v>201</v>
      </c>
      <c r="I9" s="68">
        <v>0</v>
      </c>
      <c r="J9" s="69">
        <f t="shared" ref="J9:J23" si="0">H9+I9</f>
        <v>201</v>
      </c>
      <c r="K9" s="68">
        <v>6.5</v>
      </c>
      <c r="L9" s="68">
        <v>7</v>
      </c>
      <c r="M9" s="68">
        <v>1</v>
      </c>
      <c r="N9" s="70">
        <v>1</v>
      </c>
      <c r="P9" s="71">
        <v>213</v>
      </c>
      <c r="Q9" s="71">
        <v>0</v>
      </c>
      <c r="R9" s="72">
        <f t="shared" ref="R9:R23" si="1">P9+Q9</f>
        <v>213</v>
      </c>
      <c r="S9" s="71">
        <v>7</v>
      </c>
      <c r="T9" s="71">
        <v>7.5</v>
      </c>
      <c r="U9" s="71">
        <v>1</v>
      </c>
      <c r="V9" s="73">
        <v>1</v>
      </c>
      <c r="X9" s="74">
        <v>184.5</v>
      </c>
      <c r="Y9" s="74">
        <v>0</v>
      </c>
      <c r="Z9" s="75">
        <f t="shared" ref="Z9:Z23" si="2">X9+Y9</f>
        <v>184.5</v>
      </c>
      <c r="AA9" s="74">
        <v>6</v>
      </c>
      <c r="AB9" s="74">
        <v>6.5</v>
      </c>
      <c r="AC9" s="74">
        <v>5</v>
      </c>
      <c r="AD9" s="76">
        <v>5</v>
      </c>
      <c r="BC9" s="12">
        <f t="shared" ref="BC9:BC23" si="3">N9+V9+AD9+AL9+AT9+BB9</f>
        <v>7</v>
      </c>
      <c r="BD9" s="12">
        <f t="shared" ref="BD9:BD23" si="4">J9+R9+Z9+AH9+AP9+AX9</f>
        <v>598.5</v>
      </c>
      <c r="BE9" s="38">
        <f>IF($O$4&gt;0,(LARGE(($N9,$V9,$AD9,$AL9,$AT9,$BB9),1)),"0")</f>
        <v>5</v>
      </c>
      <c r="BF9"/>
      <c r="BG9" s="12">
        <v>184.5</v>
      </c>
      <c r="BH9" s="12">
        <v>0</v>
      </c>
      <c r="BI9" s="38">
        <f t="shared" ref="BI9:BI23" si="5">BC9-BE9-BF9</f>
        <v>2</v>
      </c>
      <c r="BJ9" s="12">
        <f t="shared" ref="BJ9:BJ23" si="6">BD9-BG9-BH9</f>
        <v>414</v>
      </c>
      <c r="BK9" s="6">
        <v>1</v>
      </c>
      <c r="BN9" s="112" t="s">
        <v>146</v>
      </c>
    </row>
    <row r="10" spans="1:66" x14ac:dyDescent="0.25">
      <c r="A10" s="6">
        <v>2</v>
      </c>
      <c r="B10" s="6" t="s">
        <v>297</v>
      </c>
      <c r="C10" s="6" t="s">
        <v>362</v>
      </c>
      <c r="D10" s="6" t="s">
        <v>298</v>
      </c>
      <c r="E10" s="6" t="s">
        <v>29</v>
      </c>
      <c r="F10" s="6" t="s">
        <v>122</v>
      </c>
      <c r="J10" s="69">
        <f t="shared" si="0"/>
        <v>0</v>
      </c>
      <c r="N10" s="70">
        <v>99</v>
      </c>
      <c r="P10" s="71">
        <v>202.5</v>
      </c>
      <c r="Q10" s="71">
        <v>0</v>
      </c>
      <c r="R10" s="72">
        <f t="shared" si="1"/>
        <v>202.5</v>
      </c>
      <c r="S10" s="71">
        <v>6.5</v>
      </c>
      <c r="T10" s="71">
        <v>7</v>
      </c>
      <c r="U10" s="71">
        <v>2</v>
      </c>
      <c r="V10" s="73">
        <v>2</v>
      </c>
      <c r="X10" s="74">
        <v>208</v>
      </c>
      <c r="Z10" s="75">
        <f t="shared" si="2"/>
        <v>208</v>
      </c>
      <c r="AA10" s="74">
        <v>7.5</v>
      </c>
      <c r="AB10" s="74">
        <v>8</v>
      </c>
      <c r="AC10" s="74">
        <v>2</v>
      </c>
      <c r="AD10" s="76">
        <v>2</v>
      </c>
      <c r="BC10" s="12">
        <f t="shared" si="3"/>
        <v>103</v>
      </c>
      <c r="BD10" s="12">
        <f t="shared" si="4"/>
        <v>410.5</v>
      </c>
      <c r="BE10" s="38">
        <f>IF($O$4&gt;0,(LARGE(($N10,$V10,$AD10,$AL10,$AT10,$BB10),1)),"0")</f>
        <v>99</v>
      </c>
      <c r="BF10"/>
      <c r="BG10" s="12">
        <v>0</v>
      </c>
      <c r="BH10" s="12">
        <v>0</v>
      </c>
      <c r="BI10" s="38">
        <f t="shared" si="5"/>
        <v>4</v>
      </c>
      <c r="BJ10" s="12">
        <f t="shared" si="6"/>
        <v>410.5</v>
      </c>
      <c r="BK10" s="6">
        <v>2</v>
      </c>
    </row>
    <row r="11" spans="1:66" x14ac:dyDescent="0.25">
      <c r="A11" s="6">
        <v>3</v>
      </c>
      <c r="B11" s="6" t="s">
        <v>299</v>
      </c>
      <c r="C11" s="6" t="s">
        <v>139</v>
      </c>
      <c r="D11" s="6" t="s">
        <v>124</v>
      </c>
      <c r="E11" s="6" t="s">
        <v>29</v>
      </c>
      <c r="F11" s="6" t="s">
        <v>118</v>
      </c>
      <c r="H11" s="68">
        <v>194.5</v>
      </c>
      <c r="I11" s="68">
        <v>0</v>
      </c>
      <c r="J11" s="69">
        <f t="shared" si="0"/>
        <v>194.5</v>
      </c>
      <c r="K11" s="68">
        <v>6.5</v>
      </c>
      <c r="L11" s="68">
        <v>6.5</v>
      </c>
      <c r="M11" s="68">
        <v>2</v>
      </c>
      <c r="N11" s="70">
        <v>2</v>
      </c>
      <c r="P11" s="71">
        <v>194</v>
      </c>
      <c r="Q11" s="71">
        <v>0</v>
      </c>
      <c r="R11" s="72">
        <f t="shared" si="1"/>
        <v>194</v>
      </c>
      <c r="S11" s="71">
        <v>6.5</v>
      </c>
      <c r="T11" s="71">
        <v>7</v>
      </c>
      <c r="U11" s="71">
        <v>3</v>
      </c>
      <c r="V11" s="73">
        <v>3</v>
      </c>
      <c r="X11" s="74">
        <v>189</v>
      </c>
      <c r="Y11" s="74">
        <v>0</v>
      </c>
      <c r="Z11" s="75">
        <f t="shared" si="2"/>
        <v>189</v>
      </c>
      <c r="AA11" s="74">
        <v>6</v>
      </c>
      <c r="AB11" s="74">
        <v>7</v>
      </c>
      <c r="AC11" s="74">
        <v>4</v>
      </c>
      <c r="AD11" s="76">
        <v>4</v>
      </c>
      <c r="BC11" s="12">
        <f t="shared" si="3"/>
        <v>9</v>
      </c>
      <c r="BD11" s="12">
        <f t="shared" si="4"/>
        <v>577.5</v>
      </c>
      <c r="BE11" s="38">
        <f>IF($O$4&gt;0,(LARGE(($N11,$V11,$AD11,$AL11,$AT11,$BB11),1)),"0")</f>
        <v>4</v>
      </c>
      <c r="BF11"/>
      <c r="BG11" s="12">
        <v>189</v>
      </c>
      <c r="BH11" s="12">
        <v>0</v>
      </c>
      <c r="BI11" s="38">
        <f t="shared" si="5"/>
        <v>5</v>
      </c>
      <c r="BJ11" s="12">
        <f t="shared" si="6"/>
        <v>388.5</v>
      </c>
      <c r="BK11" s="6">
        <v>3</v>
      </c>
      <c r="BN11" s="112" t="s">
        <v>147</v>
      </c>
    </row>
    <row r="12" spans="1:66" x14ac:dyDescent="0.25">
      <c r="A12" s="6">
        <v>4</v>
      </c>
      <c r="B12" s="6" t="s">
        <v>302</v>
      </c>
      <c r="C12" s="6" t="s">
        <v>232</v>
      </c>
      <c r="D12" s="6" t="s">
        <v>172</v>
      </c>
      <c r="E12" s="6" t="s">
        <v>29</v>
      </c>
      <c r="F12" s="6" t="s">
        <v>151</v>
      </c>
      <c r="H12" s="68">
        <v>190</v>
      </c>
      <c r="I12" s="68">
        <v>0</v>
      </c>
      <c r="J12" s="69">
        <f t="shared" si="0"/>
        <v>190</v>
      </c>
      <c r="K12" s="68">
        <v>6</v>
      </c>
      <c r="L12" s="68">
        <v>7</v>
      </c>
      <c r="M12" s="68">
        <v>5</v>
      </c>
      <c r="N12" s="70">
        <v>5</v>
      </c>
      <c r="P12" s="71">
        <v>188.5</v>
      </c>
      <c r="Q12" s="71">
        <v>0</v>
      </c>
      <c r="R12" s="72">
        <f t="shared" si="1"/>
        <v>188.5</v>
      </c>
      <c r="S12" s="71">
        <v>5.5</v>
      </c>
      <c r="T12" s="71">
        <v>6.5</v>
      </c>
      <c r="U12" s="71">
        <v>6</v>
      </c>
      <c r="V12" s="73">
        <v>6</v>
      </c>
      <c r="X12" s="74">
        <v>209.5</v>
      </c>
      <c r="Y12" s="74">
        <v>0</v>
      </c>
      <c r="Z12" s="75">
        <f t="shared" si="2"/>
        <v>209.5</v>
      </c>
      <c r="AA12" s="74">
        <v>7</v>
      </c>
      <c r="AB12" s="74">
        <v>7.5</v>
      </c>
      <c r="AC12" s="74">
        <v>1</v>
      </c>
      <c r="AD12" s="76">
        <v>1</v>
      </c>
      <c r="BC12" s="12">
        <f t="shared" si="3"/>
        <v>12</v>
      </c>
      <c r="BD12" s="12">
        <f t="shared" si="4"/>
        <v>588</v>
      </c>
      <c r="BE12" s="38">
        <f>IF($O$4&gt;0,(LARGE(($N12,$V12,$AD12,$AL12,$AT12,$BB12),1)),"0")</f>
        <v>6</v>
      </c>
      <c r="BF12"/>
      <c r="BG12" s="12">
        <v>188.5</v>
      </c>
      <c r="BH12" s="12">
        <v>0</v>
      </c>
      <c r="BI12" s="38">
        <f t="shared" si="5"/>
        <v>6</v>
      </c>
      <c r="BJ12" s="12">
        <f t="shared" si="6"/>
        <v>399.5</v>
      </c>
      <c r="BL12" s="6">
        <v>1</v>
      </c>
    </row>
    <row r="13" spans="1:66" x14ac:dyDescent="0.25">
      <c r="A13" s="6">
        <v>5</v>
      </c>
      <c r="B13" s="6" t="s">
        <v>300</v>
      </c>
      <c r="C13" s="6" t="s">
        <v>238</v>
      </c>
      <c r="D13" s="6" t="s">
        <v>177</v>
      </c>
      <c r="E13" s="6" t="s">
        <v>29</v>
      </c>
      <c r="F13" s="6" t="s">
        <v>152</v>
      </c>
      <c r="H13" s="68">
        <v>179.5</v>
      </c>
      <c r="I13" s="68">
        <v>0</v>
      </c>
      <c r="J13" s="69">
        <f t="shared" si="0"/>
        <v>179.5</v>
      </c>
      <c r="K13" s="68">
        <v>6</v>
      </c>
      <c r="L13" s="68">
        <v>6</v>
      </c>
      <c r="M13" s="68">
        <v>11</v>
      </c>
      <c r="N13" s="70">
        <v>11</v>
      </c>
      <c r="P13" s="71">
        <v>193</v>
      </c>
      <c r="Q13" s="71">
        <v>0</v>
      </c>
      <c r="R13" s="72">
        <f t="shared" si="1"/>
        <v>193</v>
      </c>
      <c r="S13" s="71">
        <v>6</v>
      </c>
      <c r="T13" s="71">
        <v>6.5</v>
      </c>
      <c r="U13" s="71">
        <v>4</v>
      </c>
      <c r="V13" s="73">
        <v>4</v>
      </c>
      <c r="X13" s="74">
        <v>194</v>
      </c>
      <c r="Y13" s="74">
        <v>0</v>
      </c>
      <c r="Z13" s="75">
        <f t="shared" si="2"/>
        <v>194</v>
      </c>
      <c r="AA13" s="74">
        <v>6.5</v>
      </c>
      <c r="AB13" s="74">
        <v>7</v>
      </c>
      <c r="AC13" s="74">
        <v>3</v>
      </c>
      <c r="AD13" s="76">
        <v>3</v>
      </c>
      <c r="BC13" s="12">
        <f t="shared" si="3"/>
        <v>18</v>
      </c>
      <c r="BD13" s="12">
        <f t="shared" si="4"/>
        <v>566.5</v>
      </c>
      <c r="BE13" s="38">
        <f>IF($O$4&gt;0,(LARGE(($N13,$V13,$AD13,$AL13,$AT13,$BB13),1)),"0")</f>
        <v>11</v>
      </c>
      <c r="BF13"/>
      <c r="BG13" s="12">
        <v>179.5</v>
      </c>
      <c r="BH13" s="12">
        <v>0</v>
      </c>
      <c r="BI13" s="38">
        <f t="shared" si="5"/>
        <v>7</v>
      </c>
      <c r="BJ13" s="12">
        <f t="shared" si="6"/>
        <v>387</v>
      </c>
      <c r="BL13" s="6">
        <v>2</v>
      </c>
    </row>
    <row r="14" spans="1:66" x14ac:dyDescent="0.25">
      <c r="A14" s="6">
        <v>6</v>
      </c>
      <c r="B14" s="6" t="s">
        <v>301</v>
      </c>
      <c r="C14" s="6" t="s">
        <v>234</v>
      </c>
      <c r="D14" s="6" t="s">
        <v>174</v>
      </c>
      <c r="E14" s="6" t="s">
        <v>29</v>
      </c>
      <c r="F14" s="6" t="s">
        <v>118</v>
      </c>
      <c r="H14" s="68">
        <v>186.5</v>
      </c>
      <c r="I14" s="68">
        <v>0</v>
      </c>
      <c r="J14" s="69">
        <f t="shared" si="0"/>
        <v>186.5</v>
      </c>
      <c r="K14" s="68">
        <v>6.5</v>
      </c>
      <c r="L14" s="68">
        <v>6</v>
      </c>
      <c r="M14" s="68">
        <v>7</v>
      </c>
      <c r="N14" s="70">
        <v>7</v>
      </c>
      <c r="P14" s="71">
        <v>191.5</v>
      </c>
      <c r="Q14" s="71">
        <v>0</v>
      </c>
      <c r="R14" s="72">
        <f t="shared" si="1"/>
        <v>191.5</v>
      </c>
      <c r="S14" s="71">
        <v>5.5</v>
      </c>
      <c r="T14" s="71">
        <v>6</v>
      </c>
      <c r="U14" s="71">
        <v>5</v>
      </c>
      <c r="V14" s="73">
        <v>5</v>
      </c>
      <c r="X14" s="74">
        <v>180.5</v>
      </c>
      <c r="Y14" s="74">
        <v>0</v>
      </c>
      <c r="Z14" s="75">
        <f t="shared" si="2"/>
        <v>180.5</v>
      </c>
      <c r="AA14" s="74">
        <v>7</v>
      </c>
      <c r="AB14" s="74">
        <v>7</v>
      </c>
      <c r="AC14" s="74">
        <v>7</v>
      </c>
      <c r="AD14" s="76">
        <v>7</v>
      </c>
      <c r="BC14" s="12">
        <f t="shared" si="3"/>
        <v>19</v>
      </c>
      <c r="BD14" s="12">
        <f t="shared" si="4"/>
        <v>558.5</v>
      </c>
      <c r="BE14" s="38">
        <f>IF($O$4&gt;0,(LARGE(($N14,$V14,$AD14,$AL14,$AT14,$BB14),1)),"0")</f>
        <v>7</v>
      </c>
      <c r="BF14"/>
      <c r="BG14" s="12">
        <v>180.5</v>
      </c>
      <c r="BH14" s="12">
        <v>0</v>
      </c>
      <c r="BI14" s="38">
        <f t="shared" si="5"/>
        <v>12</v>
      </c>
      <c r="BJ14" s="12">
        <f t="shared" si="6"/>
        <v>378</v>
      </c>
    </row>
    <row r="15" spans="1:66" x14ac:dyDescent="0.25">
      <c r="A15" s="6">
        <v>7</v>
      </c>
      <c r="B15" s="6" t="s">
        <v>306</v>
      </c>
      <c r="C15" s="6" t="s">
        <v>231</v>
      </c>
      <c r="D15" s="6" t="s">
        <v>171</v>
      </c>
      <c r="E15" s="6" t="s">
        <v>29</v>
      </c>
      <c r="F15" s="6" t="s">
        <v>122</v>
      </c>
      <c r="H15" s="68">
        <v>190.5</v>
      </c>
      <c r="I15" s="68">
        <v>0</v>
      </c>
      <c r="J15" s="69">
        <f t="shared" si="0"/>
        <v>190.5</v>
      </c>
      <c r="K15" s="68">
        <v>6.5</v>
      </c>
      <c r="L15" s="68">
        <v>6.5</v>
      </c>
      <c r="M15" s="68">
        <v>4</v>
      </c>
      <c r="N15" s="70">
        <v>4</v>
      </c>
      <c r="P15" s="71">
        <v>175</v>
      </c>
      <c r="Q15" s="71">
        <v>0</v>
      </c>
      <c r="R15" s="72">
        <f t="shared" si="1"/>
        <v>175</v>
      </c>
      <c r="S15" s="71">
        <v>5.5</v>
      </c>
      <c r="T15" s="71">
        <v>6.5</v>
      </c>
      <c r="U15" s="71">
        <v>9</v>
      </c>
      <c r="V15" s="73">
        <v>9</v>
      </c>
      <c r="Y15" s="74">
        <v>0</v>
      </c>
      <c r="Z15" s="75">
        <f t="shared" si="2"/>
        <v>0</v>
      </c>
      <c r="AD15" s="76">
        <v>99</v>
      </c>
      <c r="BC15" s="12">
        <f t="shared" si="3"/>
        <v>112</v>
      </c>
      <c r="BD15" s="12">
        <f t="shared" si="4"/>
        <v>365.5</v>
      </c>
      <c r="BE15" s="38">
        <f>IF($O$4&gt;0,(LARGE(($N15,$V15,$AD15,$AL15,$AT15,$BB15),1)),"0")</f>
        <v>99</v>
      </c>
      <c r="BF15"/>
      <c r="BG15" s="12">
        <v>0</v>
      </c>
      <c r="BH15" s="12">
        <v>0</v>
      </c>
      <c r="BI15" s="38">
        <f t="shared" si="5"/>
        <v>13</v>
      </c>
      <c r="BJ15" s="12">
        <f t="shared" si="6"/>
        <v>365.5</v>
      </c>
    </row>
    <row r="16" spans="1:66" x14ac:dyDescent="0.25">
      <c r="A16" s="6">
        <v>8</v>
      </c>
      <c r="B16" s="6" t="s">
        <v>303</v>
      </c>
      <c r="C16" s="6" t="s">
        <v>235</v>
      </c>
      <c r="D16" s="6" t="s">
        <v>175</v>
      </c>
      <c r="E16" s="6" t="s">
        <v>29</v>
      </c>
      <c r="F16" s="6" t="s">
        <v>132</v>
      </c>
      <c r="H16" s="68">
        <v>184.5</v>
      </c>
      <c r="I16" s="68">
        <v>0</v>
      </c>
      <c r="J16" s="69">
        <f t="shared" si="0"/>
        <v>184.5</v>
      </c>
      <c r="K16" s="68">
        <v>6</v>
      </c>
      <c r="L16" s="68">
        <v>6.5</v>
      </c>
      <c r="M16" s="68">
        <v>8</v>
      </c>
      <c r="N16" s="70">
        <v>8</v>
      </c>
      <c r="P16" s="71">
        <v>187</v>
      </c>
      <c r="Q16" s="71">
        <v>0</v>
      </c>
      <c r="R16" s="72">
        <f t="shared" si="1"/>
        <v>187</v>
      </c>
      <c r="S16" s="71">
        <v>6</v>
      </c>
      <c r="T16" s="71">
        <v>6.5</v>
      </c>
      <c r="U16" s="71">
        <v>7</v>
      </c>
      <c r="V16" s="73">
        <v>7</v>
      </c>
      <c r="Z16" s="75">
        <f t="shared" si="2"/>
        <v>0</v>
      </c>
      <c r="AD16" s="76">
        <v>99</v>
      </c>
      <c r="BC16" s="12">
        <f t="shared" si="3"/>
        <v>114</v>
      </c>
      <c r="BD16" s="12">
        <f t="shared" si="4"/>
        <v>371.5</v>
      </c>
      <c r="BE16" s="38">
        <f>IF($O$4&gt;0,(LARGE(($N16,$V16,$AD16,$AL16,$AT16,$BB16),1)),"0")</f>
        <v>99</v>
      </c>
      <c r="BF16"/>
      <c r="BG16" s="12">
        <v>0</v>
      </c>
      <c r="BH16" s="12">
        <v>0</v>
      </c>
      <c r="BI16" s="38">
        <f t="shared" si="5"/>
        <v>15</v>
      </c>
      <c r="BJ16" s="12">
        <f t="shared" si="6"/>
        <v>371.5</v>
      </c>
    </row>
    <row r="17" spans="1:62" x14ac:dyDescent="0.25">
      <c r="A17" s="6">
        <v>9</v>
      </c>
      <c r="B17" s="112" t="s">
        <v>383</v>
      </c>
      <c r="C17" s="6" t="s">
        <v>233</v>
      </c>
      <c r="D17" s="6" t="s">
        <v>173</v>
      </c>
      <c r="E17" s="6" t="s">
        <v>29</v>
      </c>
      <c r="F17" s="6" t="s">
        <v>119</v>
      </c>
      <c r="H17" s="68">
        <v>189</v>
      </c>
      <c r="I17" s="68">
        <v>0</v>
      </c>
      <c r="J17" s="69">
        <f t="shared" si="0"/>
        <v>189</v>
      </c>
      <c r="K17" s="68">
        <v>6.5</v>
      </c>
      <c r="L17" s="68">
        <v>6.5</v>
      </c>
      <c r="M17" s="68">
        <v>6</v>
      </c>
      <c r="N17" s="70">
        <v>6</v>
      </c>
      <c r="Q17" s="71">
        <v>0</v>
      </c>
      <c r="R17" s="72">
        <f t="shared" si="1"/>
        <v>0</v>
      </c>
      <c r="V17" s="73">
        <v>99</v>
      </c>
      <c r="X17" s="74">
        <v>161.5</v>
      </c>
      <c r="Y17" s="74">
        <v>0</v>
      </c>
      <c r="Z17" s="75">
        <f t="shared" si="2"/>
        <v>161.5</v>
      </c>
      <c r="AA17" s="74">
        <v>4</v>
      </c>
      <c r="AB17" s="74">
        <v>5</v>
      </c>
      <c r="AC17" s="74">
        <v>10</v>
      </c>
      <c r="AD17" s="76">
        <v>10</v>
      </c>
      <c r="BC17" s="12">
        <f t="shared" si="3"/>
        <v>115</v>
      </c>
      <c r="BD17" s="12">
        <f t="shared" si="4"/>
        <v>350.5</v>
      </c>
      <c r="BE17" s="38">
        <f>IF($O$4&gt;0,(LARGE(($N17,$V17,$AD17,$AL17,$AT17,$BB17),1)),"0")</f>
        <v>99</v>
      </c>
      <c r="BF17"/>
      <c r="BG17" s="12">
        <v>0</v>
      </c>
      <c r="BH17" s="12">
        <v>0</v>
      </c>
      <c r="BI17" s="38">
        <f t="shared" si="5"/>
        <v>16</v>
      </c>
      <c r="BJ17" s="12">
        <f t="shared" si="6"/>
        <v>350.5</v>
      </c>
    </row>
    <row r="18" spans="1:62" x14ac:dyDescent="0.25">
      <c r="A18" s="6">
        <v>10</v>
      </c>
      <c r="B18" s="6" t="s">
        <v>307</v>
      </c>
      <c r="C18" s="6" t="s">
        <v>236</v>
      </c>
      <c r="D18" s="6" t="s">
        <v>155</v>
      </c>
      <c r="E18" s="6" t="s">
        <v>29</v>
      </c>
      <c r="F18" s="6" t="s">
        <v>125</v>
      </c>
      <c r="H18" s="68">
        <v>184</v>
      </c>
      <c r="I18" s="68">
        <v>0</v>
      </c>
      <c r="J18" s="69">
        <f t="shared" si="0"/>
        <v>184</v>
      </c>
      <c r="K18" s="68">
        <v>6</v>
      </c>
      <c r="L18" s="68">
        <v>6.5</v>
      </c>
      <c r="M18" s="68">
        <v>9</v>
      </c>
      <c r="N18" s="70">
        <v>9</v>
      </c>
      <c r="P18" s="71">
        <v>166.5</v>
      </c>
      <c r="Q18" s="71">
        <v>0</v>
      </c>
      <c r="R18" s="72">
        <f t="shared" si="1"/>
        <v>166.5</v>
      </c>
      <c r="S18" s="71">
        <v>5.5</v>
      </c>
      <c r="T18" s="71">
        <v>5.5</v>
      </c>
      <c r="U18" s="71">
        <v>10</v>
      </c>
      <c r="V18" s="73">
        <v>10</v>
      </c>
      <c r="X18" s="74">
        <v>171</v>
      </c>
      <c r="Y18" s="74">
        <v>0</v>
      </c>
      <c r="Z18" s="75">
        <f t="shared" si="2"/>
        <v>171</v>
      </c>
      <c r="AA18" s="74">
        <v>6</v>
      </c>
      <c r="AB18" s="74">
        <v>7</v>
      </c>
      <c r="AC18" s="74">
        <v>9</v>
      </c>
      <c r="AD18" s="76">
        <v>9</v>
      </c>
      <c r="BC18" s="12">
        <f t="shared" si="3"/>
        <v>28</v>
      </c>
      <c r="BD18" s="12">
        <f t="shared" si="4"/>
        <v>521.5</v>
      </c>
      <c r="BE18" s="38">
        <f>IF($O$4&gt;0,(LARGE(($N18,$V18,$AD18,$AL18,$AT18,$BB18),1)),"0")</f>
        <v>10</v>
      </c>
      <c r="BF18"/>
      <c r="BG18" s="12">
        <v>166.5</v>
      </c>
      <c r="BH18" s="12">
        <v>0</v>
      </c>
      <c r="BI18" s="38">
        <f t="shared" si="5"/>
        <v>18</v>
      </c>
      <c r="BJ18" s="12">
        <f t="shared" si="6"/>
        <v>355</v>
      </c>
    </row>
    <row r="19" spans="1:62" x14ac:dyDescent="0.25">
      <c r="A19" s="6">
        <v>11</v>
      </c>
      <c r="B19" s="112" t="s">
        <v>382</v>
      </c>
      <c r="C19" s="6" t="s">
        <v>230</v>
      </c>
      <c r="D19" s="6" t="s">
        <v>169</v>
      </c>
      <c r="E19" s="6" t="s">
        <v>29</v>
      </c>
      <c r="F19" s="6" t="s">
        <v>170</v>
      </c>
      <c r="H19" s="68">
        <v>192.5</v>
      </c>
      <c r="I19" s="68">
        <v>0</v>
      </c>
      <c r="J19" s="69">
        <f t="shared" si="0"/>
        <v>192.5</v>
      </c>
      <c r="K19" s="68">
        <v>6.5</v>
      </c>
      <c r="L19" s="68">
        <v>6.5</v>
      </c>
      <c r="M19" s="68">
        <v>3</v>
      </c>
      <c r="N19" s="70">
        <v>3</v>
      </c>
      <c r="Q19" s="71">
        <v>0</v>
      </c>
      <c r="R19" s="72">
        <f t="shared" si="1"/>
        <v>0</v>
      </c>
      <c r="V19" s="73">
        <v>99</v>
      </c>
      <c r="Y19" s="74">
        <v>0</v>
      </c>
      <c r="Z19" s="75">
        <f t="shared" si="2"/>
        <v>0</v>
      </c>
      <c r="AD19" s="76">
        <v>99</v>
      </c>
      <c r="BC19" s="12">
        <f t="shared" si="3"/>
        <v>201</v>
      </c>
      <c r="BD19" s="12">
        <f t="shared" si="4"/>
        <v>192.5</v>
      </c>
      <c r="BE19" s="38">
        <f>IF($O$4&gt;0,(LARGE(($N19,$V19,$AD19,$AL19,$AT19,$BB19),1)),"0")</f>
        <v>99</v>
      </c>
      <c r="BF19"/>
      <c r="BG19" s="12">
        <v>0</v>
      </c>
      <c r="BH19" s="12">
        <v>0</v>
      </c>
      <c r="BI19" s="38">
        <f t="shared" si="5"/>
        <v>102</v>
      </c>
      <c r="BJ19" s="12">
        <f t="shared" si="6"/>
        <v>192.5</v>
      </c>
    </row>
    <row r="20" spans="1:62" x14ac:dyDescent="0.25">
      <c r="A20" s="6">
        <v>12</v>
      </c>
      <c r="B20" s="6" t="s">
        <v>399</v>
      </c>
      <c r="C20" s="6" t="s">
        <v>413</v>
      </c>
      <c r="D20" s="6" t="s">
        <v>400</v>
      </c>
      <c r="E20" s="6" t="s">
        <v>29</v>
      </c>
      <c r="F20" s="6" t="s">
        <v>170</v>
      </c>
      <c r="J20" s="69">
        <f t="shared" si="0"/>
        <v>0</v>
      </c>
      <c r="N20" s="70">
        <v>99</v>
      </c>
      <c r="R20" s="72">
        <f t="shared" si="1"/>
        <v>0</v>
      </c>
      <c r="V20" s="73">
        <v>99</v>
      </c>
      <c r="X20" s="74">
        <v>183</v>
      </c>
      <c r="Y20" s="74">
        <v>0</v>
      </c>
      <c r="Z20" s="75">
        <f t="shared" si="2"/>
        <v>183</v>
      </c>
      <c r="AA20" s="74">
        <v>6.5</v>
      </c>
      <c r="AB20" s="74">
        <v>7</v>
      </c>
      <c r="AC20" s="74">
        <v>6</v>
      </c>
      <c r="AD20" s="76">
        <v>6</v>
      </c>
      <c r="BC20" s="12">
        <f t="shared" si="3"/>
        <v>204</v>
      </c>
      <c r="BD20" s="12">
        <f t="shared" si="4"/>
        <v>183</v>
      </c>
      <c r="BE20" s="38">
        <f>IF($O$4&gt;0,(LARGE(($N20,$V20,$AD20,$AL20,$AT20,$BB20),1)),"0")</f>
        <v>99</v>
      </c>
      <c r="BF20"/>
      <c r="BG20" s="12">
        <v>0</v>
      </c>
      <c r="BH20" s="12">
        <v>0</v>
      </c>
      <c r="BI20" s="38">
        <f t="shared" si="5"/>
        <v>105</v>
      </c>
      <c r="BJ20" s="12">
        <f t="shared" si="6"/>
        <v>183</v>
      </c>
    </row>
    <row r="21" spans="1:62" x14ac:dyDescent="0.25">
      <c r="A21" s="6">
        <v>13</v>
      </c>
      <c r="B21" s="6" t="s">
        <v>304</v>
      </c>
      <c r="C21" s="6" t="s">
        <v>363</v>
      </c>
      <c r="D21" s="6" t="s">
        <v>305</v>
      </c>
      <c r="E21" s="6" t="s">
        <v>29</v>
      </c>
      <c r="F21" s="6" t="s">
        <v>154</v>
      </c>
      <c r="J21" s="69">
        <f t="shared" si="0"/>
        <v>0</v>
      </c>
      <c r="N21" s="70">
        <v>99</v>
      </c>
      <c r="P21" s="71">
        <v>185.5</v>
      </c>
      <c r="Q21" s="71">
        <v>0</v>
      </c>
      <c r="R21" s="72">
        <f t="shared" si="1"/>
        <v>185.5</v>
      </c>
      <c r="S21" s="71">
        <v>6</v>
      </c>
      <c r="T21" s="71">
        <v>6</v>
      </c>
      <c r="U21" s="71">
        <v>8</v>
      </c>
      <c r="V21" s="73">
        <v>8</v>
      </c>
      <c r="Z21" s="75">
        <f t="shared" si="2"/>
        <v>0</v>
      </c>
      <c r="AD21" s="76">
        <v>99</v>
      </c>
      <c r="BC21" s="12">
        <f t="shared" si="3"/>
        <v>206</v>
      </c>
      <c r="BD21" s="12">
        <f t="shared" si="4"/>
        <v>185.5</v>
      </c>
      <c r="BE21" s="38">
        <f>IF($O$4&gt;0,(LARGE(($N21,$V21,$AD21,$AL21,$AT21,$BB21),1)),"0")</f>
        <v>99</v>
      </c>
      <c r="BF21"/>
      <c r="BG21" s="12">
        <v>0</v>
      </c>
      <c r="BH21" s="12">
        <v>0</v>
      </c>
      <c r="BI21" s="38">
        <f t="shared" si="5"/>
        <v>107</v>
      </c>
      <c r="BJ21" s="12">
        <f t="shared" si="6"/>
        <v>185.5</v>
      </c>
    </row>
    <row r="22" spans="1:62" x14ac:dyDescent="0.25">
      <c r="A22" s="6">
        <v>14</v>
      </c>
      <c r="B22" s="6" t="s">
        <v>351</v>
      </c>
      <c r="C22" s="6" t="s">
        <v>259</v>
      </c>
      <c r="D22" s="6" t="s">
        <v>200</v>
      </c>
      <c r="E22" s="6" t="s">
        <v>29</v>
      </c>
      <c r="F22" s="6" t="s">
        <v>118</v>
      </c>
      <c r="J22" s="69">
        <f t="shared" si="0"/>
        <v>0</v>
      </c>
      <c r="N22" s="70">
        <v>99</v>
      </c>
      <c r="R22" s="72">
        <f t="shared" si="1"/>
        <v>0</v>
      </c>
      <c r="V22" s="73">
        <v>99</v>
      </c>
      <c r="X22" s="74">
        <v>172</v>
      </c>
      <c r="Y22" s="74">
        <v>0</v>
      </c>
      <c r="Z22" s="75">
        <f t="shared" si="2"/>
        <v>172</v>
      </c>
      <c r="AA22" s="74">
        <v>5.5</v>
      </c>
      <c r="AB22" s="74">
        <v>6</v>
      </c>
      <c r="AC22" s="74">
        <v>8</v>
      </c>
      <c r="AD22" s="76">
        <v>9</v>
      </c>
      <c r="BC22" s="12">
        <f t="shared" si="3"/>
        <v>207</v>
      </c>
      <c r="BD22" s="12">
        <f t="shared" si="4"/>
        <v>172</v>
      </c>
      <c r="BE22" s="38">
        <f>IF($O$4&gt;0,(LARGE(($N22,$V22,$AD22,$AL22,$AT22,$BB22),1)),"0")</f>
        <v>99</v>
      </c>
      <c r="BF22"/>
      <c r="BG22" s="12">
        <v>0</v>
      </c>
      <c r="BH22" s="12">
        <v>0</v>
      </c>
      <c r="BI22" s="38">
        <f t="shared" si="5"/>
        <v>108</v>
      </c>
      <c r="BJ22" s="12">
        <f t="shared" si="6"/>
        <v>172</v>
      </c>
    </row>
    <row r="23" spans="1:62" x14ac:dyDescent="0.25">
      <c r="A23" s="6">
        <v>15</v>
      </c>
      <c r="B23" s="112" t="s">
        <v>384</v>
      </c>
      <c r="C23" s="6" t="s">
        <v>237</v>
      </c>
      <c r="D23" s="6" t="s">
        <v>176</v>
      </c>
      <c r="E23" s="6" t="s">
        <v>29</v>
      </c>
      <c r="F23" s="6" t="s">
        <v>118</v>
      </c>
      <c r="H23" s="68">
        <v>184</v>
      </c>
      <c r="I23" s="68">
        <v>0</v>
      </c>
      <c r="J23" s="69">
        <f t="shared" si="0"/>
        <v>184</v>
      </c>
      <c r="K23" s="68">
        <v>5.5</v>
      </c>
      <c r="L23" s="68">
        <v>6</v>
      </c>
      <c r="M23" s="68">
        <v>10</v>
      </c>
      <c r="N23" s="70">
        <v>10</v>
      </c>
      <c r="Q23" s="71">
        <v>0</v>
      </c>
      <c r="R23" s="72">
        <f t="shared" si="1"/>
        <v>0</v>
      </c>
      <c r="V23" s="73">
        <v>99</v>
      </c>
      <c r="Z23" s="75">
        <f t="shared" si="2"/>
        <v>0</v>
      </c>
      <c r="AD23" s="76">
        <v>99</v>
      </c>
      <c r="BC23" s="12">
        <f t="shared" si="3"/>
        <v>208</v>
      </c>
      <c r="BD23" s="12">
        <f t="shared" si="4"/>
        <v>184</v>
      </c>
      <c r="BE23" s="38">
        <f>IF($O$4&gt;0,(LARGE(($N23,$V23,$AD23,$AL23,$AT23,$BB23),1)),"0")</f>
        <v>99</v>
      </c>
      <c r="BF23"/>
      <c r="BG23" s="12">
        <v>0</v>
      </c>
      <c r="BH23" s="12">
        <v>0</v>
      </c>
      <c r="BI23" s="38">
        <f t="shared" si="5"/>
        <v>109</v>
      </c>
      <c r="BJ23" s="12">
        <f t="shared" si="6"/>
        <v>184</v>
      </c>
    </row>
  </sheetData>
  <sheetProtection sheet="1" objects="1" scenarios="1"/>
  <sortState xmlns:xlrd2="http://schemas.microsoft.com/office/spreadsheetml/2017/richdata2" ref="A9:XFD24">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H2:I2 P2:Q2 X2:Y2 AF2:AG2 AN2:AO2 AV2:AW2 H9:I65316 P9:Q65316 X9:Y65316 AF9:AG65316 AN9:AO65316 AV9:AW65316">
    <cfRule type="cellIs" dxfId="5" priority="1" stopIfTrue="1" operator="greaterThanOrEqual">
      <formula>$BL$6</formula>
    </cfRule>
  </conditionalFormatting>
  <dataValidations count="9">
    <dataValidation type="whole" allowBlank="1" showInputMessage="1" showErrorMessage="1" sqref="O3:V3" xr:uid="{00000000-0002-0000-0400-000000000000}">
      <formula1>0</formula1>
      <formula2>99</formula2>
    </dataValidation>
    <dataValidation type="whole" operator="lessThanOrEqual" allowBlank="1" showInputMessage="1" showErrorMessage="1" sqref="BL5" xr:uid="{00000000-0002-0000-0400-000001000000}">
      <formula1>99</formula1>
    </dataValidation>
    <dataValidation type="whole" operator="lessThanOrEqual" allowBlank="1" showInputMessage="1" showErrorMessage="1" sqref="BL6" xr:uid="{00000000-0002-0000-0400-000002000000}">
      <formula1>400</formula1>
    </dataValidation>
    <dataValidation type="whole" allowBlank="1" showInputMessage="1" showErrorMessage="1" sqref="M1:N2 U1:V2 BA1:BB2 AS1:AT2 AK1:AL2 AC1:AD2 M8:N65316 AC8:AD65316 U8:V65316 AK8:AL65316 AS8:AT65316 BA8:BB65316" xr:uid="{00000000-0002-0000-0400-000003000000}">
      <formula1>0</formula1>
      <formula2>999</formula2>
    </dataValidation>
    <dataValidation type="decimal" allowBlank="1" showInputMessage="1" showErrorMessage="1" sqref="K1:L2 S1:T2 AY1:AZ2 AQ1:AR2 AI1:AJ2 AA1:AB2 K8:L65316 AA8:AB65316 S8:T65316 AI8:AJ65316 AQ8:AR65316 AY8:AZ65316" xr:uid="{00000000-0002-0000-0400-000004000000}">
      <formula1>0</formula1>
      <formula2>99</formula2>
    </dataValidation>
    <dataValidation type="decimal" allowBlank="1" showInputMessage="1" showErrorMessage="1" sqref="H1:I2 P1:Q2 AV1:AW2 AN1:AO2 AF1:AG2 X1:Y2 H8:I65316 X8:Y65316 P8:Q65316 AF8:AG65316 AN8:AO65316 AV8:AW65316" xr:uid="{00000000-0002-0000-0400-000005000000}">
      <formula1>0</formula1>
      <formula2>400</formula2>
    </dataValidation>
    <dataValidation operator="lessThanOrEqual" allowBlank="1" showInputMessage="1" showErrorMessage="1" sqref="J8:J23 AH8 AP8 AX8 R8:R23 J1:J2 R1:R2 AX1:AX2 AP1:AP2 AH1:AH2 Z1:Z2 BC1:BK8 BL1:BL4 BL7:BL8 BC9:BE23 Z8:Z23 BI9:BJ23" xr:uid="{00000000-0002-0000-0400-000006000000}"/>
    <dataValidation type="list" allowBlank="1" showInputMessage="1" showErrorMessage="1" sqref="BM1:BM2 BM9:BM65316" xr:uid="{00000000-0002-0000-0400-000007000000}">
      <formula1>"ja,nee"</formula1>
    </dataValidation>
    <dataValidation type="decimal" operator="lessThanOrEqual" allowBlank="1" showInputMessage="1" showErrorMessage="1" sqref="BK9:BL23 R24:R65316 Z24:Z65316 J24:J65316 BC24:BL65316 AH9:AH65316 AP9:AP65316 AX9:AX65316 BG9:BH23" xr:uid="{00000000-0002-0000-04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593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593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593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594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594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594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594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594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594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594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594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594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594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595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595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595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595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595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595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595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595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595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595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596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596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596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9"/>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10"/>
      <c r="B2" s="10"/>
      <c r="C2" s="10">
        <v>1</v>
      </c>
      <c r="D2" s="10">
        <f>FLOOR((C2+3)/4,1)</f>
        <v>1</v>
      </c>
      <c r="E2" s="10"/>
      <c r="F2" s="10"/>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6" t="s">
        <v>9</v>
      </c>
      <c r="B3" s="117"/>
      <c r="C3" s="118" t="str">
        <f>Instellingen!B3</f>
        <v>Kring Berkel IJssel</v>
      </c>
      <c r="D3" s="119"/>
      <c r="E3" s="120"/>
      <c r="F3" s="116"/>
      <c r="G3" s="121"/>
      <c r="H3" s="121"/>
      <c r="I3" s="121"/>
      <c r="J3" s="121"/>
      <c r="K3" s="121"/>
      <c r="L3" s="121"/>
      <c r="M3" s="121"/>
      <c r="N3" s="117"/>
      <c r="O3" s="135"/>
      <c r="P3" s="136"/>
      <c r="Q3" s="136"/>
      <c r="R3" s="136"/>
      <c r="S3" s="136"/>
      <c r="T3" s="136"/>
      <c r="U3" s="136"/>
      <c r="V3" s="137"/>
      <c r="W3" s="162"/>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4"/>
      <c r="BC3" s="116" t="s">
        <v>41</v>
      </c>
      <c r="BD3" s="121"/>
      <c r="BE3" s="121"/>
      <c r="BF3" s="121"/>
      <c r="BG3" s="121"/>
      <c r="BH3" s="121"/>
      <c r="BI3" s="121"/>
      <c r="BJ3" s="121"/>
      <c r="BK3" s="117"/>
      <c r="BL3" s="23">
        <f>Instellingen!B6</f>
        <v>3</v>
      </c>
      <c r="BM3" s="83"/>
      <c r="BN3" s="154"/>
    </row>
    <row r="4" spans="1:66" x14ac:dyDescent="0.25">
      <c r="A4" s="116" t="s">
        <v>10</v>
      </c>
      <c r="B4" s="117"/>
      <c r="C4" s="118" t="s">
        <v>49</v>
      </c>
      <c r="D4" s="119"/>
      <c r="E4" s="120"/>
      <c r="F4" s="116" t="s">
        <v>71</v>
      </c>
      <c r="G4" s="121"/>
      <c r="H4" s="121"/>
      <c r="I4" s="121"/>
      <c r="J4" s="121"/>
      <c r="K4" s="121"/>
      <c r="L4" s="121"/>
      <c r="M4" s="121"/>
      <c r="N4" s="117"/>
      <c r="O4" s="135">
        <f>Instellingen!B7</f>
        <v>1</v>
      </c>
      <c r="P4" s="136"/>
      <c r="Q4" s="136"/>
      <c r="R4" s="136"/>
      <c r="S4" s="136"/>
      <c r="T4" s="136"/>
      <c r="U4" s="136"/>
      <c r="V4" s="137"/>
      <c r="W4" s="165"/>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7"/>
      <c r="BC4" s="116"/>
      <c r="BD4" s="121"/>
      <c r="BE4" s="121"/>
      <c r="BF4" s="121"/>
      <c r="BG4" s="121"/>
      <c r="BH4" s="121"/>
      <c r="BI4" s="121"/>
      <c r="BJ4" s="121"/>
      <c r="BK4" s="117"/>
      <c r="BL4" s="23"/>
      <c r="BM4" s="84"/>
      <c r="BN4" s="155"/>
    </row>
    <row r="5" spans="1:66" x14ac:dyDescent="0.25">
      <c r="A5" s="116" t="s">
        <v>11</v>
      </c>
      <c r="B5" s="117"/>
      <c r="C5" s="118"/>
      <c r="D5" s="119"/>
      <c r="E5" s="120"/>
      <c r="F5" s="116" t="s">
        <v>12</v>
      </c>
      <c r="G5" s="121"/>
      <c r="H5" s="121"/>
      <c r="I5" s="121"/>
      <c r="J5" s="121"/>
      <c r="K5" s="121"/>
      <c r="L5" s="121"/>
      <c r="M5" s="121"/>
      <c r="N5" s="117"/>
      <c r="O5" s="135">
        <f>Instellingen!B5</f>
        <v>99</v>
      </c>
      <c r="P5" s="136"/>
      <c r="Q5" s="136"/>
      <c r="R5" s="136"/>
      <c r="S5" s="136"/>
      <c r="T5" s="136"/>
      <c r="U5" s="136"/>
      <c r="V5" s="137"/>
      <c r="W5" s="168"/>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70"/>
      <c r="BC5" s="116"/>
      <c r="BD5" s="121"/>
      <c r="BE5" s="121"/>
      <c r="BF5" s="121"/>
      <c r="BG5" s="121"/>
      <c r="BH5" s="121"/>
      <c r="BI5" s="121"/>
      <c r="BJ5" s="121"/>
      <c r="BK5" s="117"/>
      <c r="BL5" s="23"/>
      <c r="BM5" s="84"/>
      <c r="BN5" s="155"/>
    </row>
    <row r="6" spans="1:66" ht="12.75" customHeight="1" x14ac:dyDescent="0.25">
      <c r="A6" s="157"/>
      <c r="B6" s="158"/>
      <c r="C6" s="158"/>
      <c r="D6" s="158"/>
      <c r="E6" s="15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43"/>
      <c r="BJ6" s="65"/>
      <c r="BK6" s="44"/>
      <c r="BL6" s="82"/>
      <c r="BM6" s="84"/>
      <c r="BN6" s="155"/>
    </row>
    <row r="7" spans="1:66" ht="12.75" customHeight="1" x14ac:dyDescent="0.25">
      <c r="A7" s="160"/>
      <c r="B7" s="160"/>
      <c r="C7" s="160"/>
      <c r="D7" s="160"/>
      <c r="E7" s="161"/>
      <c r="F7" s="66" t="s">
        <v>15</v>
      </c>
      <c r="G7" s="151" t="str">
        <f>Instellingen!C36</f>
        <v>7-9 nov</v>
      </c>
      <c r="H7" s="143"/>
      <c r="I7" s="143"/>
      <c r="J7" s="143"/>
      <c r="K7" s="143"/>
      <c r="L7" s="143"/>
      <c r="M7" s="143"/>
      <c r="N7" s="144"/>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85"/>
      <c r="BN7" s="156"/>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3:V3"/>
    <mergeCell ref="BC6:BH6"/>
    <mergeCell ref="W6:AD6"/>
    <mergeCell ref="W7:AD7"/>
    <mergeCell ref="A4:B4"/>
    <mergeCell ref="A5:B5"/>
    <mergeCell ref="G7:N7"/>
    <mergeCell ref="A6:E7"/>
    <mergeCell ref="O7:V7"/>
    <mergeCell ref="O4:V4"/>
    <mergeCell ref="BC5:BK5"/>
    <mergeCell ref="W3:BB5"/>
    <mergeCell ref="AU7:BB7"/>
    <mergeCell ref="AE6:AL6"/>
    <mergeCell ref="AE7:AL7"/>
    <mergeCell ref="AM7:AT7"/>
    <mergeCell ref="A1:BN1"/>
    <mergeCell ref="C3:E3"/>
    <mergeCell ref="C4:E4"/>
    <mergeCell ref="C5:E5"/>
    <mergeCell ref="BN3:BN7"/>
    <mergeCell ref="A3:B3"/>
    <mergeCell ref="F3:N3"/>
    <mergeCell ref="O6:V6"/>
    <mergeCell ref="BC4:BK4"/>
    <mergeCell ref="BC3:BK3"/>
    <mergeCell ref="F4:N4"/>
    <mergeCell ref="AU6:BB6"/>
    <mergeCell ref="G6:N6"/>
    <mergeCell ref="O5:V5"/>
    <mergeCell ref="F5:N5"/>
    <mergeCell ref="AM6:AT6"/>
  </mergeCells>
  <phoneticPr fontId="0" type="noConversion"/>
  <dataValidations count="14">
    <dataValidation type="whole" operator="lessThan" allowBlank="1" showInputMessage="1" showErrorMessage="1" error="De waarde is maximaal 500" sqref="H9:L65536 R9:T65536 AP9:AR65536 AX9:AZ65536 AA9:AB65536 AH9:AJ65536" xr:uid="{00000000-0002-0000-0500-000000000000}">
      <formula1>500</formula1>
    </dataValidation>
    <dataValidation type="whole" operator="lessThan" allowBlank="1" showInputMessage="1" showErrorMessage="1" error="De waarde is maximaal 200" sqref="BB2 AL2 AT2 AL8:AL65536 AT8:AT65536 BB8:BB65536 V8:V65536 N8:N65536 AD8:AD65536" xr:uid="{00000000-0002-0000-0500-000001000000}">
      <formula1>200</formula1>
    </dataValidation>
    <dataValidation operator="lessThan" allowBlank="1" showInputMessage="1" showErrorMessage="1" error="De waarde is maximaal 500" sqref="R8:T8 AA8:AB8 AI8:AJ8 AQ8:AR8 AY8:AZ8 H8:L8" xr:uid="{00000000-0002-0000-0500-000002000000}"/>
    <dataValidation type="whole" allowBlank="1" showInputMessage="1" showErrorMessage="1" sqref="BL3:BM3 O4" xr:uid="{00000000-0002-0000-0500-000003000000}">
      <formula1>1</formula1>
      <formula2>4</formula2>
    </dataValidation>
    <dataValidation type="whole" allowBlank="1" showInputMessage="1" showErrorMessage="1" sqref="BL4:BM4" xr:uid="{00000000-0002-0000-0500-000004000000}">
      <formula1>1</formula1>
      <formula2>2</formula2>
    </dataValidation>
    <dataValidation type="whole" operator="lessThan" allowBlank="1" showInputMessage="1" showErrorMessage="1" sqref="BL5:BM5" xr:uid="{00000000-0002-0000-0500-000005000000}">
      <formula1>9</formula1>
    </dataValidation>
    <dataValidation type="whole" operator="lessThan" allowBlank="1" showInputMessage="1" showErrorMessage="1" sqref="BL6:BM6" xr:uid="{00000000-0002-0000-0500-000006000000}">
      <formula1>340</formula1>
    </dataValidation>
    <dataValidation type="whole" operator="lessThanOrEqual" allowBlank="1" showInputMessage="1" showErrorMessage="1" sqref="X9:Z65536 X2:Z2 P2:Q2 P8:Q8 X8:Z8 P9:Q65536" xr:uid="{00000000-0002-0000-0500-000007000000}">
      <formula1>340</formula1>
    </dataValidation>
    <dataValidation type="whole" operator="lessThan" allowBlank="1" showInputMessage="1" showErrorMessage="1" sqref="U2 U8:U65536" xr:uid="{00000000-0002-0000-0500-000008000000}">
      <formula1>999</formula1>
    </dataValidation>
    <dataValidation type="whole" operator="lessThanOrEqual" allowBlank="1" showInputMessage="1" showErrorMessage="1" error="De waarde is maximaal 200" sqref="AN2:AO2 AV2:AW2 AF2:AG2 AN8:AO65536 AF8:AG65536 AV8:AW65536" xr:uid="{00000000-0002-0000-0500-000009000000}">
      <formula1>340</formula1>
    </dataValidation>
    <dataValidation type="whole" operator="lessThanOrEqual" allowBlank="1" showInputMessage="1" showErrorMessage="1" sqref="O5" xr:uid="{00000000-0002-0000-0500-00000A000000}">
      <formula1>999</formula1>
    </dataValidation>
    <dataValidation type="whole" operator="lessThan" allowBlank="1" showInputMessage="1" showErrorMessage="1" sqref="O3" xr:uid="{00000000-0002-0000-0500-00000B000000}">
      <formula1>99</formula1>
    </dataValidation>
    <dataValidation operator="lessThanOrEqual" allowBlank="1" showInputMessage="1" showErrorMessage="1" sqref="W1:W3 W8:W65536" xr:uid="{00000000-0002-0000-0500-00000C000000}"/>
    <dataValidation operator="lessThanOrEqual" allowBlank="1" showInputMessage="1" showErrorMessage="1" error="De waarde is maximaal 200" sqref="AM1:AM2 AU1:AU2 AE1:AE2 AM8:AM65536 AE8:AE65536 AU8:AU65536" xr:uid="{00000000-0002-0000-05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15974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15974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15974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15974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159750"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15975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15975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15975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159755" r:id="rId13"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159756" r:id="rId14" name="Button 12">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159757" r:id="rId15"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159758" r:id="rId16"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159760" r:id="rId17"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159762" r:id="rId18"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159768" r:id="rId19" name="Button 24">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159769" r:id="rId20" name="Button 25">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159770" r:id="rId21" name="Button 26">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159771" r:id="rId22" name="Button 27">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159772" r:id="rId23" name="Button 28">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159773" r:id="rId24" name="Button 29">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159774" r:id="rId25" name="Button 30">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159775" r:id="rId26" name="Button 31">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159776" r:id="rId27" name="Button 32">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159777" r:id="rId28" name="Button 33">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1"/>
  <dimension ref="A1:BN20"/>
  <sheetViews>
    <sheetView workbookViewId="0">
      <pane xSplit="5" ySplit="8" topLeftCell="F9" activePane="bottomRight" state="frozen"/>
      <selection activeCell="C5" sqref="C5:E5"/>
      <selection pane="topRight" activeCell="C5" sqref="C5:E5"/>
      <selection pane="bottomLeft" activeCell="C5" sqref="C5:E5"/>
      <selection pane="bottomRight" activeCell="BM20" sqref="BM2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6" t="s">
        <v>9</v>
      </c>
      <c r="B3" s="117"/>
      <c r="C3" s="118" t="str">
        <f>Instellingen!B3</f>
        <v>Kring Berkel IJssel</v>
      </c>
      <c r="D3" s="119"/>
      <c r="E3" s="120"/>
      <c r="F3" s="116" t="s">
        <v>43</v>
      </c>
      <c r="G3" s="121"/>
      <c r="H3" s="121"/>
      <c r="I3" s="121"/>
      <c r="J3" s="121"/>
      <c r="K3" s="121"/>
      <c r="L3" s="121"/>
      <c r="M3" s="121"/>
      <c r="N3" s="117"/>
      <c r="O3" s="122">
        <v>3</v>
      </c>
      <c r="P3" s="123"/>
      <c r="Q3" s="123"/>
      <c r="R3" s="123"/>
      <c r="S3" s="123"/>
      <c r="T3" s="123"/>
      <c r="U3" s="123"/>
      <c r="V3" s="124"/>
      <c r="W3" s="125"/>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7"/>
      <c r="BC3" s="116" t="s">
        <v>41</v>
      </c>
      <c r="BD3" s="121"/>
      <c r="BE3" s="121"/>
      <c r="BF3" s="121"/>
      <c r="BG3" s="121"/>
      <c r="BH3" s="121"/>
      <c r="BI3" s="121"/>
      <c r="BJ3" s="121"/>
      <c r="BK3" s="117"/>
      <c r="BL3" s="23">
        <f>Instellingen!B6</f>
        <v>3</v>
      </c>
      <c r="BM3" s="125"/>
      <c r="BN3" s="126"/>
    </row>
    <row r="4" spans="1:66" x14ac:dyDescent="0.25">
      <c r="A4" s="116" t="s">
        <v>10</v>
      </c>
      <c r="B4" s="117"/>
      <c r="C4" s="134" t="s">
        <v>30</v>
      </c>
      <c r="D4" s="119"/>
      <c r="E4" s="120"/>
      <c r="F4" s="116" t="s">
        <v>71</v>
      </c>
      <c r="G4" s="121"/>
      <c r="H4" s="121"/>
      <c r="I4" s="121"/>
      <c r="J4" s="121"/>
      <c r="K4" s="121"/>
      <c r="L4" s="121"/>
      <c r="M4" s="121"/>
      <c r="N4" s="117"/>
      <c r="O4" s="135">
        <f>Instellingen!B7</f>
        <v>1</v>
      </c>
      <c r="P4" s="136"/>
      <c r="Q4" s="136"/>
      <c r="R4" s="136"/>
      <c r="S4" s="136"/>
      <c r="T4" s="136"/>
      <c r="U4" s="136"/>
      <c r="V4" s="137"/>
      <c r="W4" s="128"/>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30"/>
      <c r="BC4" s="116"/>
      <c r="BD4" s="121"/>
      <c r="BE4" s="121"/>
      <c r="BF4" s="121"/>
      <c r="BG4" s="121"/>
      <c r="BH4" s="121"/>
      <c r="BI4" s="121"/>
      <c r="BJ4" s="121"/>
      <c r="BK4" s="117"/>
      <c r="BL4" s="23"/>
      <c r="BM4" s="128"/>
      <c r="BN4" s="129"/>
    </row>
    <row r="5" spans="1:66" x14ac:dyDescent="0.25">
      <c r="A5" s="116" t="s">
        <v>11</v>
      </c>
      <c r="B5" s="117"/>
      <c r="C5" s="134"/>
      <c r="D5" s="119"/>
      <c r="E5" s="120"/>
      <c r="F5" s="116" t="s">
        <v>12</v>
      </c>
      <c r="G5" s="121"/>
      <c r="H5" s="121"/>
      <c r="I5" s="121"/>
      <c r="J5" s="121"/>
      <c r="K5" s="121"/>
      <c r="L5" s="121"/>
      <c r="M5" s="121"/>
      <c r="N5" s="117"/>
      <c r="O5" s="135">
        <f>Instellingen!B5</f>
        <v>99</v>
      </c>
      <c r="P5" s="136"/>
      <c r="Q5" s="136"/>
      <c r="R5" s="136"/>
      <c r="S5" s="136"/>
      <c r="T5" s="136"/>
      <c r="U5" s="136"/>
      <c r="V5" s="137"/>
      <c r="W5" s="131"/>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3"/>
      <c r="BC5" s="116" t="s">
        <v>13</v>
      </c>
      <c r="BD5" s="121"/>
      <c r="BE5" s="121"/>
      <c r="BF5" s="121"/>
      <c r="BG5" s="121"/>
      <c r="BH5" s="121"/>
      <c r="BI5" s="121"/>
      <c r="BJ5" s="121"/>
      <c r="BK5" s="117"/>
      <c r="BL5" s="9">
        <v>2</v>
      </c>
      <c r="BM5" s="128"/>
      <c r="BN5" s="129"/>
    </row>
    <row r="6" spans="1:66" ht="12.75" customHeight="1" x14ac:dyDescent="0.25">
      <c r="A6" s="138"/>
      <c r="B6" s="138"/>
      <c r="C6" s="138"/>
      <c r="D6" s="138"/>
      <c r="E6" s="13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96" t="s">
        <v>35</v>
      </c>
      <c r="BJ6" s="97"/>
      <c r="BK6" s="98"/>
      <c r="BL6" s="33">
        <v>180</v>
      </c>
      <c r="BM6" s="128"/>
      <c r="BN6" s="129"/>
    </row>
    <row r="7" spans="1:66" ht="12.75" customHeight="1" x14ac:dyDescent="0.25">
      <c r="A7" s="140"/>
      <c r="B7" s="140"/>
      <c r="C7" s="140"/>
      <c r="D7" s="140"/>
      <c r="E7" s="141"/>
      <c r="F7" s="66" t="s">
        <v>15</v>
      </c>
      <c r="G7" s="151" t="str">
        <f>Instellingen!C36</f>
        <v>7-9 nov</v>
      </c>
      <c r="H7" s="152"/>
      <c r="I7" s="152"/>
      <c r="J7" s="152"/>
      <c r="K7" s="152"/>
      <c r="L7" s="152"/>
      <c r="M7" s="152"/>
      <c r="N7" s="153"/>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131"/>
      <c r="BN7" s="132"/>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8" t="s">
        <v>96</v>
      </c>
      <c r="BN8" s="2" t="s">
        <v>6</v>
      </c>
    </row>
    <row r="9" spans="1:66" x14ac:dyDescent="0.25">
      <c r="A9" s="6">
        <v>1</v>
      </c>
      <c r="B9" s="112" t="s">
        <v>308</v>
      </c>
      <c r="C9" s="6" t="s">
        <v>138</v>
      </c>
      <c r="D9" s="6" t="s">
        <v>127</v>
      </c>
      <c r="E9" s="6" t="s">
        <v>30</v>
      </c>
      <c r="F9" s="6" t="s">
        <v>118</v>
      </c>
      <c r="H9" s="68">
        <v>199.5</v>
      </c>
      <c r="I9" s="68">
        <v>0</v>
      </c>
      <c r="J9" s="69">
        <f t="shared" ref="J9:J20" si="0">H9+I9</f>
        <v>199.5</v>
      </c>
      <c r="K9" s="68">
        <v>7</v>
      </c>
      <c r="L9" s="68">
        <v>7</v>
      </c>
      <c r="M9" s="68">
        <v>1</v>
      </c>
      <c r="N9" s="70">
        <v>1</v>
      </c>
      <c r="P9" s="71">
        <v>208</v>
      </c>
      <c r="Q9" s="71">
        <v>0</v>
      </c>
      <c r="R9" s="72">
        <f t="shared" ref="R9:R20" si="1">P9+Q9</f>
        <v>208</v>
      </c>
      <c r="S9" s="71">
        <v>7</v>
      </c>
      <c r="T9" s="71">
        <v>7</v>
      </c>
      <c r="U9" s="71">
        <v>1</v>
      </c>
      <c r="V9" s="73">
        <v>1</v>
      </c>
      <c r="X9" s="74">
        <v>199.5</v>
      </c>
      <c r="Y9" s="74">
        <v>0</v>
      </c>
      <c r="Z9" s="75">
        <f t="shared" ref="Z9:Z20" si="2">X9+Y9</f>
        <v>199.5</v>
      </c>
      <c r="AA9" s="74">
        <v>6.5</v>
      </c>
      <c r="AB9" s="74">
        <v>6.5</v>
      </c>
      <c r="AC9" s="74">
        <v>1</v>
      </c>
      <c r="AD9" s="76">
        <v>1</v>
      </c>
      <c r="BC9" s="12">
        <f t="shared" ref="BC9:BC20" si="3">N9+V9+AD9+AL9+AT9+BB9</f>
        <v>3</v>
      </c>
      <c r="BD9" s="12">
        <f t="shared" ref="BD9:BD20" si="4">J9+R9+Z9+AH9+AP9+AX9</f>
        <v>607</v>
      </c>
      <c r="BE9" s="38">
        <f>IF($O$4&gt;0,(LARGE(($N9,$V9,$AD9,$AL9,$AT9,$BB9),1)),"0")</f>
        <v>1</v>
      </c>
      <c r="BF9"/>
      <c r="BG9" s="12">
        <v>199.5</v>
      </c>
      <c r="BH9" s="12">
        <v>0</v>
      </c>
      <c r="BI9" s="38">
        <f t="shared" ref="BI9:BI20" si="5">BC9-BE9-BF9</f>
        <v>2</v>
      </c>
      <c r="BJ9" s="12">
        <f t="shared" ref="BJ9:BJ20" si="6">BD9-BG9-BH9</f>
        <v>407.5</v>
      </c>
      <c r="BK9" s="6">
        <v>1</v>
      </c>
      <c r="BN9" s="112" t="s">
        <v>146</v>
      </c>
    </row>
    <row r="10" spans="1:66" x14ac:dyDescent="0.25">
      <c r="A10" s="6">
        <v>2</v>
      </c>
      <c r="B10" s="6" t="s">
        <v>309</v>
      </c>
      <c r="C10" s="6" t="s">
        <v>143</v>
      </c>
      <c r="D10" s="6" t="s">
        <v>133</v>
      </c>
      <c r="E10" s="6" t="s">
        <v>30</v>
      </c>
      <c r="F10" s="6" t="s">
        <v>130</v>
      </c>
      <c r="H10" s="68">
        <v>195.5</v>
      </c>
      <c r="I10" s="68">
        <v>0</v>
      </c>
      <c r="J10" s="69">
        <f t="shared" si="0"/>
        <v>195.5</v>
      </c>
      <c r="K10" s="68">
        <v>6.5</v>
      </c>
      <c r="L10" s="68">
        <v>7</v>
      </c>
      <c r="M10" s="68">
        <v>2</v>
      </c>
      <c r="N10" s="70">
        <v>2</v>
      </c>
      <c r="P10" s="71">
        <v>187.5</v>
      </c>
      <c r="Q10" s="71">
        <v>0</v>
      </c>
      <c r="R10" s="72">
        <f t="shared" si="1"/>
        <v>187.5</v>
      </c>
      <c r="S10" s="71">
        <v>6</v>
      </c>
      <c r="T10" s="71">
        <v>7</v>
      </c>
      <c r="U10" s="71">
        <v>2</v>
      </c>
      <c r="V10" s="73">
        <v>2</v>
      </c>
      <c r="X10" s="74">
        <v>179</v>
      </c>
      <c r="Y10" s="74">
        <v>0</v>
      </c>
      <c r="Z10" s="75">
        <f t="shared" si="2"/>
        <v>179</v>
      </c>
      <c r="AA10" s="74">
        <v>6</v>
      </c>
      <c r="AB10" s="74">
        <v>6</v>
      </c>
      <c r="AC10" s="74">
        <v>4</v>
      </c>
      <c r="AD10" s="76">
        <v>4</v>
      </c>
      <c r="BC10" s="12">
        <f t="shared" si="3"/>
        <v>8</v>
      </c>
      <c r="BD10" s="12">
        <f t="shared" si="4"/>
        <v>562</v>
      </c>
      <c r="BE10" s="38">
        <f>IF($O$4&gt;0,(LARGE(($N10,$V10,$AD10,$AL10,$AT10,$BB10),1)),"0")</f>
        <v>4</v>
      </c>
      <c r="BF10"/>
      <c r="BG10" s="12">
        <v>179</v>
      </c>
      <c r="BH10" s="12">
        <v>0</v>
      </c>
      <c r="BI10" s="38">
        <f t="shared" si="5"/>
        <v>4</v>
      </c>
      <c r="BJ10" s="12">
        <f t="shared" si="6"/>
        <v>383</v>
      </c>
      <c r="BK10" s="6">
        <v>2</v>
      </c>
      <c r="BN10" s="112" t="s">
        <v>147</v>
      </c>
    </row>
    <row r="11" spans="1:66" x14ac:dyDescent="0.25">
      <c r="A11" s="6">
        <v>3</v>
      </c>
      <c r="B11" s="6" t="s">
        <v>312</v>
      </c>
      <c r="C11" s="6" t="s">
        <v>239</v>
      </c>
      <c r="D11" s="6" t="s">
        <v>179</v>
      </c>
      <c r="E11" s="6" t="s">
        <v>30</v>
      </c>
      <c r="F11" s="6" t="s">
        <v>122</v>
      </c>
      <c r="H11" s="68">
        <v>194</v>
      </c>
      <c r="I11" s="68">
        <v>0</v>
      </c>
      <c r="J11" s="69">
        <f t="shared" si="0"/>
        <v>194</v>
      </c>
      <c r="K11" s="68">
        <v>6.5</v>
      </c>
      <c r="L11" s="68">
        <v>7</v>
      </c>
      <c r="M11" s="68">
        <v>3</v>
      </c>
      <c r="N11" s="70">
        <v>3</v>
      </c>
      <c r="P11" s="71">
        <v>180</v>
      </c>
      <c r="Q11" s="71">
        <v>0</v>
      </c>
      <c r="R11" s="72">
        <f t="shared" si="1"/>
        <v>180</v>
      </c>
      <c r="S11" s="71">
        <v>5.5</v>
      </c>
      <c r="T11" s="71">
        <v>6.5</v>
      </c>
      <c r="U11" s="71">
        <v>5</v>
      </c>
      <c r="V11" s="73">
        <v>5</v>
      </c>
      <c r="X11" s="74">
        <v>195.5</v>
      </c>
      <c r="Y11" s="74">
        <v>0</v>
      </c>
      <c r="Z11" s="75">
        <f t="shared" si="2"/>
        <v>195.5</v>
      </c>
      <c r="AA11" s="74">
        <v>7</v>
      </c>
      <c r="AB11" s="74">
        <v>6.5</v>
      </c>
      <c r="AC11" s="74">
        <v>2</v>
      </c>
      <c r="AD11" s="76">
        <v>2</v>
      </c>
      <c r="BC11" s="12">
        <f t="shared" si="3"/>
        <v>10</v>
      </c>
      <c r="BD11" s="12">
        <f t="shared" si="4"/>
        <v>569.5</v>
      </c>
      <c r="BE11" s="38">
        <f>IF($O$4&gt;0,(LARGE(($N11,$V11,$AD11,$AL11,$AT11,$BB11),1)),"0")</f>
        <v>5</v>
      </c>
      <c r="BF11"/>
      <c r="BG11" s="12">
        <v>180</v>
      </c>
      <c r="BH11" s="12">
        <v>0</v>
      </c>
      <c r="BI11" s="38">
        <f t="shared" si="5"/>
        <v>5</v>
      </c>
      <c r="BJ11" s="12">
        <f t="shared" si="6"/>
        <v>389.5</v>
      </c>
      <c r="BK11" s="6">
        <v>3</v>
      </c>
    </row>
    <row r="12" spans="1:66" x14ac:dyDescent="0.25">
      <c r="A12" s="6">
        <v>4</v>
      </c>
      <c r="B12" s="6" t="s">
        <v>311</v>
      </c>
      <c r="C12" s="6" t="s">
        <v>247</v>
      </c>
      <c r="D12" s="6" t="s">
        <v>188</v>
      </c>
      <c r="E12" s="6" t="s">
        <v>30</v>
      </c>
      <c r="F12" s="6" t="s">
        <v>118</v>
      </c>
      <c r="H12" s="68">
        <v>171</v>
      </c>
      <c r="I12" s="68">
        <v>0</v>
      </c>
      <c r="J12" s="69">
        <f t="shared" si="0"/>
        <v>171</v>
      </c>
      <c r="K12" s="68">
        <v>5</v>
      </c>
      <c r="L12" s="68">
        <v>6</v>
      </c>
      <c r="M12" s="68">
        <v>9</v>
      </c>
      <c r="N12" s="70">
        <v>9</v>
      </c>
      <c r="P12" s="71">
        <v>180</v>
      </c>
      <c r="Q12" s="71">
        <v>0</v>
      </c>
      <c r="R12" s="72">
        <f t="shared" si="1"/>
        <v>180</v>
      </c>
      <c r="S12" s="71">
        <v>6</v>
      </c>
      <c r="T12" s="71">
        <v>6.5</v>
      </c>
      <c r="U12" s="71">
        <v>4</v>
      </c>
      <c r="V12" s="73">
        <v>4</v>
      </c>
      <c r="X12" s="74">
        <v>188.5</v>
      </c>
      <c r="Y12" s="74">
        <v>0</v>
      </c>
      <c r="Z12" s="75">
        <f t="shared" si="2"/>
        <v>188.5</v>
      </c>
      <c r="AA12" s="74">
        <v>6.5</v>
      </c>
      <c r="AB12" s="74">
        <v>6.5</v>
      </c>
      <c r="AC12" s="74">
        <v>3</v>
      </c>
      <c r="AD12" s="76">
        <v>3</v>
      </c>
      <c r="BC12" s="12">
        <f t="shared" si="3"/>
        <v>16</v>
      </c>
      <c r="BD12" s="12">
        <f t="shared" si="4"/>
        <v>539.5</v>
      </c>
      <c r="BE12" s="38">
        <f>IF($O$4&gt;0,(LARGE(($N12,$V12,$AD12,$AL12,$AT12,$BB12),1)),"0")</f>
        <v>9</v>
      </c>
      <c r="BF12"/>
      <c r="BG12" s="12">
        <v>171</v>
      </c>
      <c r="BH12" s="12">
        <v>0</v>
      </c>
      <c r="BI12" s="38">
        <f t="shared" si="5"/>
        <v>7</v>
      </c>
      <c r="BJ12" s="12">
        <f t="shared" si="6"/>
        <v>368.5</v>
      </c>
      <c r="BL12" s="6">
        <v>1</v>
      </c>
    </row>
    <row r="13" spans="1:66" x14ac:dyDescent="0.25">
      <c r="A13" s="6">
        <v>5</v>
      </c>
      <c r="B13" s="6" t="s">
        <v>310</v>
      </c>
      <c r="C13" s="6" t="s">
        <v>145</v>
      </c>
      <c r="D13" s="6" t="s">
        <v>134</v>
      </c>
      <c r="E13" s="6" t="s">
        <v>30</v>
      </c>
      <c r="F13" s="6" t="s">
        <v>125</v>
      </c>
      <c r="H13" s="68">
        <v>179.5</v>
      </c>
      <c r="I13" s="68">
        <v>0</v>
      </c>
      <c r="J13" s="69">
        <f t="shared" si="0"/>
        <v>179.5</v>
      </c>
      <c r="K13" s="68">
        <v>6</v>
      </c>
      <c r="L13" s="68">
        <v>6.5</v>
      </c>
      <c r="M13" s="68">
        <v>6</v>
      </c>
      <c r="N13" s="70">
        <v>6</v>
      </c>
      <c r="P13" s="71">
        <v>182.5</v>
      </c>
      <c r="Q13" s="71">
        <v>0</v>
      </c>
      <c r="R13" s="72">
        <f t="shared" si="1"/>
        <v>182.5</v>
      </c>
      <c r="S13" s="71">
        <v>6</v>
      </c>
      <c r="T13" s="71">
        <v>7</v>
      </c>
      <c r="U13" s="71">
        <v>3</v>
      </c>
      <c r="V13" s="73">
        <v>3</v>
      </c>
      <c r="Z13" s="75">
        <f t="shared" si="2"/>
        <v>0</v>
      </c>
      <c r="AD13" s="76">
        <v>99</v>
      </c>
      <c r="BC13" s="12">
        <f t="shared" si="3"/>
        <v>108</v>
      </c>
      <c r="BD13" s="12">
        <f t="shared" si="4"/>
        <v>362</v>
      </c>
      <c r="BE13" s="38">
        <f>IF($O$4&gt;0,(LARGE(($N13,$V13,$AD13,$AL13,$AT13,$BB13),1)),"0")</f>
        <v>99</v>
      </c>
      <c r="BF13"/>
      <c r="BG13" s="12">
        <v>0</v>
      </c>
      <c r="BH13" s="12">
        <v>0</v>
      </c>
      <c r="BI13" s="38">
        <f t="shared" si="5"/>
        <v>9</v>
      </c>
      <c r="BJ13" s="12">
        <f t="shared" si="6"/>
        <v>362</v>
      </c>
      <c r="BL13" s="6">
        <v>2</v>
      </c>
    </row>
    <row r="14" spans="1:66" x14ac:dyDescent="0.25">
      <c r="A14" s="6">
        <v>6</v>
      </c>
      <c r="B14" s="112" t="s">
        <v>385</v>
      </c>
      <c r="C14" s="6" t="s">
        <v>243</v>
      </c>
      <c r="D14" s="6" t="s">
        <v>183</v>
      </c>
      <c r="E14" s="6" t="s">
        <v>30</v>
      </c>
      <c r="F14" s="6" t="s">
        <v>151</v>
      </c>
      <c r="H14" s="68">
        <v>182</v>
      </c>
      <c r="I14" s="68">
        <v>0</v>
      </c>
      <c r="J14" s="69">
        <f t="shared" si="0"/>
        <v>182</v>
      </c>
      <c r="K14" s="68">
        <v>5</v>
      </c>
      <c r="L14" s="68">
        <v>6</v>
      </c>
      <c r="M14" s="68">
        <v>5</v>
      </c>
      <c r="N14" s="70">
        <v>5</v>
      </c>
      <c r="Q14" s="71">
        <v>0</v>
      </c>
      <c r="R14" s="72">
        <f t="shared" si="1"/>
        <v>0</v>
      </c>
      <c r="V14" s="73">
        <v>99</v>
      </c>
      <c r="X14" s="74">
        <v>175</v>
      </c>
      <c r="Y14" s="74">
        <v>0</v>
      </c>
      <c r="Z14" s="75">
        <f t="shared" si="2"/>
        <v>175</v>
      </c>
      <c r="AA14" s="74">
        <v>6</v>
      </c>
      <c r="AB14" s="74">
        <v>6</v>
      </c>
      <c r="AC14" s="74">
        <v>5</v>
      </c>
      <c r="AD14" s="76">
        <v>5</v>
      </c>
      <c r="BC14" s="12">
        <f t="shared" si="3"/>
        <v>109</v>
      </c>
      <c r="BD14" s="12">
        <f t="shared" si="4"/>
        <v>357</v>
      </c>
      <c r="BE14" s="38">
        <f>IF($O$4&gt;0,(LARGE(($N14,$V14,$AD14,$AL14,$AT14,$BB14),1)),"0")</f>
        <v>99</v>
      </c>
      <c r="BF14"/>
      <c r="BG14" s="12">
        <v>0</v>
      </c>
      <c r="BH14" s="12">
        <v>0</v>
      </c>
      <c r="BI14" s="38">
        <f t="shared" si="5"/>
        <v>10</v>
      </c>
      <c r="BJ14" s="12">
        <f t="shared" si="6"/>
        <v>357</v>
      </c>
    </row>
    <row r="15" spans="1:66" x14ac:dyDescent="0.25">
      <c r="A15" s="6">
        <v>7</v>
      </c>
      <c r="B15" s="6" t="s">
        <v>314</v>
      </c>
      <c r="C15" s="6" t="s">
        <v>241</v>
      </c>
      <c r="D15" s="6" t="s">
        <v>181</v>
      </c>
      <c r="E15" s="6" t="s">
        <v>30</v>
      </c>
      <c r="F15" s="6" t="s">
        <v>132</v>
      </c>
      <c r="H15" s="68">
        <v>186</v>
      </c>
      <c r="I15" s="68">
        <v>0</v>
      </c>
      <c r="J15" s="69">
        <f t="shared" si="0"/>
        <v>186</v>
      </c>
      <c r="K15" s="68">
        <v>6</v>
      </c>
      <c r="L15" s="68">
        <v>7</v>
      </c>
      <c r="M15" s="68">
        <v>4</v>
      </c>
      <c r="N15" s="70">
        <v>4</v>
      </c>
      <c r="P15" s="71">
        <v>172.5</v>
      </c>
      <c r="Q15" s="71">
        <v>0</v>
      </c>
      <c r="R15" s="72">
        <f t="shared" si="1"/>
        <v>172.5</v>
      </c>
      <c r="S15" s="71">
        <v>6</v>
      </c>
      <c r="T15" s="71">
        <v>6.5</v>
      </c>
      <c r="U15" s="71">
        <v>7</v>
      </c>
      <c r="V15" s="73">
        <v>7</v>
      </c>
      <c r="Y15" s="74">
        <v>0</v>
      </c>
      <c r="Z15" s="75">
        <f t="shared" si="2"/>
        <v>0</v>
      </c>
      <c r="AD15" s="76">
        <v>99</v>
      </c>
      <c r="BC15" s="12">
        <f t="shared" si="3"/>
        <v>110</v>
      </c>
      <c r="BD15" s="12">
        <f t="shared" si="4"/>
        <v>358.5</v>
      </c>
      <c r="BE15" s="38">
        <f>IF($O$4&gt;0,(LARGE(($N15,$V15,$AD15,$AL15,$AT15,$BB15),1)),"0")</f>
        <v>99</v>
      </c>
      <c r="BF15"/>
      <c r="BG15" s="12">
        <v>0</v>
      </c>
      <c r="BH15" s="12">
        <v>0</v>
      </c>
      <c r="BI15" s="38">
        <f t="shared" si="5"/>
        <v>11</v>
      </c>
      <c r="BJ15" s="12">
        <f t="shared" si="6"/>
        <v>358.5</v>
      </c>
    </row>
    <row r="16" spans="1:66" x14ac:dyDescent="0.25">
      <c r="A16" s="6">
        <v>8</v>
      </c>
      <c r="B16" s="6" t="s">
        <v>313</v>
      </c>
      <c r="C16" s="6" t="s">
        <v>244</v>
      </c>
      <c r="D16" s="6" t="s">
        <v>184</v>
      </c>
      <c r="E16" s="6" t="s">
        <v>30</v>
      </c>
      <c r="F16" s="6" t="s">
        <v>122</v>
      </c>
      <c r="H16" s="68">
        <v>177.5</v>
      </c>
      <c r="I16" s="68">
        <v>0</v>
      </c>
      <c r="J16" s="69">
        <f t="shared" si="0"/>
        <v>177.5</v>
      </c>
      <c r="K16" s="68">
        <v>6.5</v>
      </c>
      <c r="L16" s="68">
        <v>7</v>
      </c>
      <c r="M16" s="68">
        <v>7</v>
      </c>
      <c r="N16" s="70">
        <v>7</v>
      </c>
      <c r="P16" s="71">
        <v>178.5</v>
      </c>
      <c r="Q16" s="71">
        <v>0</v>
      </c>
      <c r="R16" s="72">
        <f t="shared" si="1"/>
        <v>178.5</v>
      </c>
      <c r="S16" s="71">
        <v>6.5</v>
      </c>
      <c r="T16" s="71">
        <v>7</v>
      </c>
      <c r="U16" s="71">
        <v>6</v>
      </c>
      <c r="V16" s="73">
        <v>6</v>
      </c>
      <c r="Z16" s="75">
        <f t="shared" si="2"/>
        <v>0</v>
      </c>
      <c r="AD16" s="76">
        <v>99</v>
      </c>
      <c r="BC16" s="12">
        <f t="shared" si="3"/>
        <v>112</v>
      </c>
      <c r="BD16" s="12">
        <f t="shared" si="4"/>
        <v>356</v>
      </c>
      <c r="BE16" s="38">
        <f>IF($O$4&gt;0,(LARGE(($N16,$V16,$AD16,$AL16,$AT16,$BB16),1)),"0")</f>
        <v>99</v>
      </c>
      <c r="BF16"/>
      <c r="BG16" s="12">
        <v>0</v>
      </c>
      <c r="BH16" s="12">
        <v>0</v>
      </c>
      <c r="BI16" s="38">
        <f t="shared" si="5"/>
        <v>13</v>
      </c>
      <c r="BJ16" s="12">
        <f t="shared" si="6"/>
        <v>356</v>
      </c>
    </row>
    <row r="17" spans="1:62" x14ac:dyDescent="0.25">
      <c r="A17" s="6">
        <v>9</v>
      </c>
      <c r="B17" s="112" t="s">
        <v>386</v>
      </c>
      <c r="C17" s="6" t="s">
        <v>245</v>
      </c>
      <c r="D17" s="6" t="s">
        <v>186</v>
      </c>
      <c r="E17" s="6" t="s">
        <v>30</v>
      </c>
      <c r="F17" s="6" t="s">
        <v>118</v>
      </c>
      <c r="H17" s="68">
        <v>171.5</v>
      </c>
      <c r="I17" s="68">
        <v>0</v>
      </c>
      <c r="J17" s="69">
        <f t="shared" si="0"/>
        <v>171.5</v>
      </c>
      <c r="K17" s="68">
        <v>6</v>
      </c>
      <c r="L17" s="68">
        <v>6</v>
      </c>
      <c r="M17" s="68">
        <v>8</v>
      </c>
      <c r="N17" s="70">
        <v>8</v>
      </c>
      <c r="R17" s="72">
        <f t="shared" si="1"/>
        <v>0</v>
      </c>
      <c r="V17" s="73">
        <v>99</v>
      </c>
      <c r="X17" s="74">
        <v>171</v>
      </c>
      <c r="Y17" s="74">
        <v>0</v>
      </c>
      <c r="Z17" s="75">
        <f t="shared" si="2"/>
        <v>171</v>
      </c>
      <c r="AA17" s="74">
        <v>5</v>
      </c>
      <c r="AB17" s="74">
        <v>6</v>
      </c>
      <c r="AC17" s="74">
        <v>6</v>
      </c>
      <c r="AD17" s="76">
        <v>6</v>
      </c>
      <c r="BC17" s="12">
        <f t="shared" si="3"/>
        <v>113</v>
      </c>
      <c r="BD17" s="12">
        <f t="shared" si="4"/>
        <v>342.5</v>
      </c>
      <c r="BE17" s="38">
        <f>IF($O$4&gt;0,(LARGE(($N17,$V17,$AD17,$AL17,$AT17,$BB17),1)),"0")</f>
        <v>99</v>
      </c>
      <c r="BF17"/>
      <c r="BG17" s="12">
        <v>0</v>
      </c>
      <c r="BH17" s="12">
        <v>0</v>
      </c>
      <c r="BI17" s="38">
        <f t="shared" si="5"/>
        <v>14</v>
      </c>
      <c r="BJ17" s="12">
        <f t="shared" si="6"/>
        <v>342.5</v>
      </c>
    </row>
    <row r="18" spans="1:62" x14ac:dyDescent="0.25">
      <c r="A18" s="6">
        <v>10</v>
      </c>
      <c r="B18" s="6" t="s">
        <v>401</v>
      </c>
      <c r="C18" s="6" t="s">
        <v>233</v>
      </c>
      <c r="D18" s="6" t="s">
        <v>402</v>
      </c>
      <c r="E18" s="6" t="s">
        <v>30</v>
      </c>
      <c r="F18" s="6" t="s">
        <v>119</v>
      </c>
      <c r="J18" s="69">
        <f t="shared" si="0"/>
        <v>0</v>
      </c>
      <c r="N18" s="70">
        <v>99</v>
      </c>
      <c r="R18" s="72">
        <f t="shared" si="1"/>
        <v>0</v>
      </c>
      <c r="V18" s="73">
        <v>99</v>
      </c>
      <c r="X18" s="74">
        <v>167.5</v>
      </c>
      <c r="Y18" s="74">
        <v>0</v>
      </c>
      <c r="Z18" s="75">
        <f t="shared" si="2"/>
        <v>167.5</v>
      </c>
      <c r="AA18" s="74">
        <v>6.5</v>
      </c>
      <c r="AB18" s="74">
        <v>6</v>
      </c>
      <c r="AC18" s="74">
        <v>7</v>
      </c>
      <c r="AD18" s="76">
        <v>7</v>
      </c>
      <c r="BC18" s="12">
        <f t="shared" si="3"/>
        <v>205</v>
      </c>
      <c r="BD18" s="12">
        <f t="shared" si="4"/>
        <v>167.5</v>
      </c>
      <c r="BE18" s="38">
        <f>IF($O$4&gt;0,(LARGE(($N18,$V18,$AD18,$AL18,$AT18,$BB18),1)),"0")</f>
        <v>99</v>
      </c>
      <c r="BF18"/>
      <c r="BG18" s="12">
        <v>0</v>
      </c>
      <c r="BH18" s="12">
        <v>0</v>
      </c>
      <c r="BI18" s="38">
        <f t="shared" si="5"/>
        <v>106</v>
      </c>
      <c r="BJ18" s="12">
        <f t="shared" si="6"/>
        <v>167.5</v>
      </c>
    </row>
    <row r="19" spans="1:62" x14ac:dyDescent="0.25">
      <c r="A19" s="6">
        <v>11</v>
      </c>
      <c r="B19" s="6" t="s">
        <v>315</v>
      </c>
      <c r="C19" s="6" t="s">
        <v>364</v>
      </c>
      <c r="D19" s="6" t="s">
        <v>316</v>
      </c>
      <c r="E19" s="6" t="s">
        <v>30</v>
      </c>
      <c r="F19" s="6" t="s">
        <v>128</v>
      </c>
      <c r="I19" s="68">
        <v>0</v>
      </c>
      <c r="J19" s="69">
        <f t="shared" si="0"/>
        <v>0</v>
      </c>
      <c r="N19" s="70">
        <v>99</v>
      </c>
      <c r="P19" s="71">
        <v>160.5</v>
      </c>
      <c r="Q19" s="71">
        <v>0</v>
      </c>
      <c r="R19" s="72">
        <f t="shared" si="1"/>
        <v>160.5</v>
      </c>
      <c r="S19" s="71">
        <v>4.5</v>
      </c>
      <c r="T19" s="71">
        <v>6</v>
      </c>
      <c r="U19" s="71">
        <v>8</v>
      </c>
      <c r="V19" s="73">
        <v>8</v>
      </c>
      <c r="Z19" s="75">
        <f t="shared" si="2"/>
        <v>0</v>
      </c>
      <c r="AD19" s="76">
        <v>99</v>
      </c>
      <c r="BC19" s="12">
        <f t="shared" si="3"/>
        <v>206</v>
      </c>
      <c r="BD19" s="12">
        <f t="shared" si="4"/>
        <v>160.5</v>
      </c>
      <c r="BE19" s="38">
        <f>IF($O$4&gt;0,(LARGE(($N19,$V19,$AD19,$AL19,$AT19,$BB19),1)),"0")</f>
        <v>99</v>
      </c>
      <c r="BF19"/>
      <c r="BG19" s="12">
        <v>0</v>
      </c>
      <c r="BH19" s="12">
        <v>0</v>
      </c>
      <c r="BI19" s="38">
        <f t="shared" si="5"/>
        <v>107</v>
      </c>
      <c r="BJ19" s="12">
        <f t="shared" si="6"/>
        <v>160.5</v>
      </c>
    </row>
    <row r="20" spans="1:62" x14ac:dyDescent="0.25">
      <c r="A20" s="6">
        <v>12</v>
      </c>
      <c r="B20" s="112" t="s">
        <v>387</v>
      </c>
      <c r="C20" s="6" t="s">
        <v>248</v>
      </c>
      <c r="D20" s="6" t="s">
        <v>189</v>
      </c>
      <c r="E20" s="6" t="s">
        <v>30</v>
      </c>
      <c r="F20" s="6" t="s">
        <v>152</v>
      </c>
      <c r="H20" s="68">
        <v>170</v>
      </c>
      <c r="I20" s="68">
        <v>0</v>
      </c>
      <c r="J20" s="69">
        <f t="shared" si="0"/>
        <v>170</v>
      </c>
      <c r="K20" s="68">
        <v>5</v>
      </c>
      <c r="L20" s="68">
        <v>6</v>
      </c>
      <c r="M20" s="68">
        <v>10</v>
      </c>
      <c r="N20" s="70">
        <v>10</v>
      </c>
      <c r="R20" s="72">
        <f t="shared" si="1"/>
        <v>0</v>
      </c>
      <c r="V20" s="73">
        <v>99</v>
      </c>
      <c r="Z20" s="75">
        <f t="shared" si="2"/>
        <v>0</v>
      </c>
      <c r="AD20" s="76">
        <v>99</v>
      </c>
      <c r="BC20" s="12">
        <f t="shared" si="3"/>
        <v>208</v>
      </c>
      <c r="BD20" s="12">
        <f t="shared" si="4"/>
        <v>170</v>
      </c>
      <c r="BE20" s="38">
        <f>IF($O$4&gt;0,(LARGE(($N20,$V20,$AD20,$AL20,$AT20,$BB20),1)),"0")</f>
        <v>99</v>
      </c>
      <c r="BF20"/>
      <c r="BG20" s="12">
        <v>0</v>
      </c>
      <c r="BH20" s="12">
        <v>0</v>
      </c>
      <c r="BI20" s="38">
        <f t="shared" si="5"/>
        <v>109</v>
      </c>
      <c r="BJ20" s="12">
        <f t="shared" si="6"/>
        <v>170</v>
      </c>
    </row>
  </sheetData>
  <sheetProtection sheet="1" objects="1" scenarios="1"/>
  <sortState xmlns:xlrd2="http://schemas.microsoft.com/office/spreadsheetml/2017/richdata2" ref="A9:XFD21">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H2:I2 P2:Q2 X2:Y2 AF2:AG2 AN2:AO2 AV2:AW2 H9:I65316 P9:Q65316 X9:Y65316 AF9:AG65316 AN9:AO65316 AV9:AW65316">
    <cfRule type="cellIs" dxfId="4" priority="1" stopIfTrue="1" operator="greaterThanOrEqual">
      <formula>$BL$6</formula>
    </cfRule>
  </conditionalFormatting>
  <dataValidations count="9">
    <dataValidation type="whole" allowBlank="1" showInputMessage="1" showErrorMessage="1" sqref="O3:V3" xr:uid="{00000000-0002-0000-0600-000000000000}">
      <formula1>0</formula1>
      <formula2>99</formula2>
    </dataValidation>
    <dataValidation type="whole" operator="lessThanOrEqual" allowBlank="1" showInputMessage="1" showErrorMessage="1" sqref="BL5" xr:uid="{00000000-0002-0000-0600-000001000000}">
      <formula1>99</formula1>
    </dataValidation>
    <dataValidation type="whole" operator="lessThanOrEqual" allowBlank="1" showInputMessage="1" showErrorMessage="1" sqref="BL6" xr:uid="{00000000-0002-0000-0600-000002000000}">
      <formula1>400</formula1>
    </dataValidation>
    <dataValidation type="whole" allowBlank="1" showInputMessage="1" showErrorMessage="1" sqref="M1:N2 U1:V2 BA1:BB2 AS1:AT2 AK1:AL2 AC1:AD2 M8:N65316 AC8:AD65316 U8:V65316 AK8:AL65316 AS8:AT65316 BA8:BB65316" xr:uid="{00000000-0002-0000-0600-000003000000}">
      <formula1>0</formula1>
      <formula2>999</formula2>
    </dataValidation>
    <dataValidation type="decimal" allowBlank="1" showInputMessage="1" showErrorMessage="1" sqref="K1:L2 S1:T2 AY1:AZ2 AQ1:AR2 AI1:AJ2 AA1:AB2 K8:L65316 AA8:AB65316 S8:T65316 AI8:AJ65316 AQ8:AR65316 AY8:AZ65316" xr:uid="{00000000-0002-0000-0600-000004000000}">
      <formula1>0</formula1>
      <formula2>99</formula2>
    </dataValidation>
    <dataValidation type="decimal" allowBlank="1" showInputMessage="1" showErrorMessage="1" sqref="H1:I2 P1:Q2 AV1:AW2 AN1:AO2 AF1:AG2 X1:Y2 H8:I65316 X8:Y65316 P8:Q65316 AF8:AG65316 AN8:AO65316 AV8:AW65316" xr:uid="{00000000-0002-0000-0600-000005000000}">
      <formula1>0</formula1>
      <formula2>400</formula2>
    </dataValidation>
    <dataValidation operator="lessThanOrEqual" allowBlank="1" showInputMessage="1" showErrorMessage="1" sqref="J8:J20 AH8 AP8 AX8 R8:R20 J1:J2 R1:R2 AX1:AX2 AP1:AP2 AH1:AH2 Z1:Z2 BC1:BK8 BL1:BL4 BL7:BL8 BC9:BE20 Z8:Z20 BI9:BJ20" xr:uid="{00000000-0002-0000-0600-000006000000}"/>
    <dataValidation type="list" allowBlank="1" showInputMessage="1" showErrorMessage="1" sqref="BM1:BM2 BM9:BM65316" xr:uid="{00000000-0002-0000-0600-000007000000}">
      <formula1>"ja,nee"</formula1>
    </dataValidation>
    <dataValidation type="decimal" operator="lessThanOrEqual" allowBlank="1" showInputMessage="1" showErrorMessage="1" sqref="BK9:BL20 BC21:BL65316 J21:J65316 Z21:Z65316 R21:R65316 AH9:AH65316 AP9:AP65316 AX9:AX65316 BG9:BH20" xr:uid="{00000000-0002-0000-06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105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105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105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106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106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106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106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106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106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106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106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106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106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107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107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107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107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107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107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107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107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107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107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108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108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108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2"/>
  <dimension ref="A1:BN16"/>
  <sheetViews>
    <sheetView workbookViewId="0">
      <pane xSplit="5" ySplit="8" topLeftCell="F9" activePane="bottomRight" state="frozen"/>
      <selection activeCell="C5" sqref="C5:E5"/>
      <selection pane="topRight" activeCell="C5" sqref="C5:E5"/>
      <selection pane="bottomLeft" activeCell="C5" sqref="C5:E5"/>
      <selection pane="bottomRight" activeCell="B11" sqref="B11:F11"/>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6" t="s">
        <v>9</v>
      </c>
      <c r="B3" s="117"/>
      <c r="C3" s="118" t="str">
        <f>Instellingen!B3</f>
        <v>Kring Berkel IJssel</v>
      </c>
      <c r="D3" s="119"/>
      <c r="E3" s="120"/>
      <c r="F3" s="116" t="s">
        <v>43</v>
      </c>
      <c r="G3" s="121"/>
      <c r="H3" s="121"/>
      <c r="I3" s="121"/>
      <c r="J3" s="121"/>
      <c r="K3" s="121"/>
      <c r="L3" s="121"/>
      <c r="M3" s="121"/>
      <c r="N3" s="117"/>
      <c r="O3" s="122">
        <v>3</v>
      </c>
      <c r="P3" s="123"/>
      <c r="Q3" s="123"/>
      <c r="R3" s="123"/>
      <c r="S3" s="123"/>
      <c r="T3" s="123"/>
      <c r="U3" s="123"/>
      <c r="V3" s="124"/>
      <c r="W3" s="125"/>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7"/>
      <c r="BC3" s="116" t="s">
        <v>41</v>
      </c>
      <c r="BD3" s="121"/>
      <c r="BE3" s="121"/>
      <c r="BF3" s="121"/>
      <c r="BG3" s="121"/>
      <c r="BH3" s="121"/>
      <c r="BI3" s="121"/>
      <c r="BJ3" s="121"/>
      <c r="BK3" s="117"/>
      <c r="BL3" s="23">
        <f>Instellingen!B6</f>
        <v>3</v>
      </c>
      <c r="BM3" s="125"/>
      <c r="BN3" s="126"/>
    </row>
    <row r="4" spans="1:66" x14ac:dyDescent="0.25">
      <c r="A4" s="116" t="s">
        <v>10</v>
      </c>
      <c r="B4" s="117"/>
      <c r="C4" s="134" t="s">
        <v>31</v>
      </c>
      <c r="D4" s="119"/>
      <c r="E4" s="120"/>
      <c r="F4" s="116" t="s">
        <v>71</v>
      </c>
      <c r="G4" s="121"/>
      <c r="H4" s="121"/>
      <c r="I4" s="121"/>
      <c r="J4" s="121"/>
      <c r="K4" s="121"/>
      <c r="L4" s="121"/>
      <c r="M4" s="121"/>
      <c r="N4" s="117"/>
      <c r="O4" s="135">
        <f>Instellingen!B7</f>
        <v>1</v>
      </c>
      <c r="P4" s="136"/>
      <c r="Q4" s="136"/>
      <c r="R4" s="136"/>
      <c r="S4" s="136"/>
      <c r="T4" s="136"/>
      <c r="U4" s="136"/>
      <c r="V4" s="137"/>
      <c r="W4" s="128"/>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30"/>
      <c r="BC4" s="116"/>
      <c r="BD4" s="121"/>
      <c r="BE4" s="121"/>
      <c r="BF4" s="121"/>
      <c r="BG4" s="121"/>
      <c r="BH4" s="121"/>
      <c r="BI4" s="121"/>
      <c r="BJ4" s="121"/>
      <c r="BK4" s="117"/>
      <c r="BL4" s="23"/>
      <c r="BM4" s="128"/>
      <c r="BN4" s="129"/>
    </row>
    <row r="5" spans="1:66" x14ac:dyDescent="0.25">
      <c r="A5" s="116" t="s">
        <v>11</v>
      </c>
      <c r="B5" s="117"/>
      <c r="C5" s="134"/>
      <c r="D5" s="119"/>
      <c r="E5" s="120"/>
      <c r="F5" s="116" t="s">
        <v>12</v>
      </c>
      <c r="G5" s="121"/>
      <c r="H5" s="121"/>
      <c r="I5" s="121"/>
      <c r="J5" s="121"/>
      <c r="K5" s="121"/>
      <c r="L5" s="121"/>
      <c r="M5" s="121"/>
      <c r="N5" s="117"/>
      <c r="O5" s="135">
        <f>Instellingen!B5</f>
        <v>99</v>
      </c>
      <c r="P5" s="136"/>
      <c r="Q5" s="136"/>
      <c r="R5" s="136"/>
      <c r="S5" s="136"/>
      <c r="T5" s="136"/>
      <c r="U5" s="136"/>
      <c r="V5" s="137"/>
      <c r="W5" s="131"/>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3"/>
      <c r="BC5" s="116" t="s">
        <v>13</v>
      </c>
      <c r="BD5" s="121"/>
      <c r="BE5" s="121"/>
      <c r="BF5" s="121"/>
      <c r="BG5" s="121"/>
      <c r="BH5" s="121"/>
      <c r="BI5" s="121"/>
      <c r="BJ5" s="121"/>
      <c r="BK5" s="117"/>
      <c r="BL5" s="9">
        <v>2</v>
      </c>
      <c r="BM5" s="128"/>
      <c r="BN5" s="129"/>
    </row>
    <row r="6" spans="1:66" ht="12.75" customHeight="1" x14ac:dyDescent="0.25">
      <c r="A6" s="138"/>
      <c r="B6" s="138"/>
      <c r="C6" s="138"/>
      <c r="D6" s="138"/>
      <c r="E6" s="13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96" t="s">
        <v>35</v>
      </c>
      <c r="BJ6" s="97"/>
      <c r="BK6" s="98"/>
      <c r="BL6" s="33">
        <v>180</v>
      </c>
      <c r="BM6" s="128"/>
      <c r="BN6" s="129"/>
    </row>
    <row r="7" spans="1:66" ht="12.75" customHeight="1" x14ac:dyDescent="0.25">
      <c r="A7" s="140"/>
      <c r="B7" s="140"/>
      <c r="C7" s="140"/>
      <c r="D7" s="140"/>
      <c r="E7" s="141"/>
      <c r="F7" s="66" t="s">
        <v>15</v>
      </c>
      <c r="G7" s="151" t="str">
        <f>Instellingen!C36</f>
        <v>7-9 nov</v>
      </c>
      <c r="H7" s="152"/>
      <c r="I7" s="152"/>
      <c r="J7" s="152"/>
      <c r="K7" s="152"/>
      <c r="L7" s="152"/>
      <c r="M7" s="152"/>
      <c r="N7" s="153"/>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131"/>
      <c r="BN7" s="132"/>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8" t="s">
        <v>96</v>
      </c>
      <c r="BN8" s="2" t="s">
        <v>6</v>
      </c>
    </row>
    <row r="9" spans="1:66" x14ac:dyDescent="0.25">
      <c r="A9" s="6">
        <v>1</v>
      </c>
      <c r="B9" s="6" t="s">
        <v>319</v>
      </c>
      <c r="C9" s="6" t="s">
        <v>144</v>
      </c>
      <c r="D9" s="6" t="s">
        <v>178</v>
      </c>
      <c r="E9" s="6" t="s">
        <v>31</v>
      </c>
      <c r="F9" s="6" t="s">
        <v>118</v>
      </c>
      <c r="H9" s="68">
        <v>201</v>
      </c>
      <c r="I9" s="68">
        <v>0</v>
      </c>
      <c r="J9" s="69">
        <f t="shared" ref="J9:J16" si="0">H9+I9</f>
        <v>201</v>
      </c>
      <c r="K9" s="68">
        <v>7</v>
      </c>
      <c r="L9" s="68">
        <v>7</v>
      </c>
      <c r="M9" s="68">
        <v>1</v>
      </c>
      <c r="N9" s="70">
        <v>1</v>
      </c>
      <c r="P9" s="71">
        <v>195</v>
      </c>
      <c r="Q9" s="71">
        <v>0</v>
      </c>
      <c r="R9" s="72">
        <f t="shared" ref="R9:R16" si="1">P9+Q9</f>
        <v>195</v>
      </c>
      <c r="S9" s="71">
        <v>6.5</v>
      </c>
      <c r="T9" s="71">
        <v>7</v>
      </c>
      <c r="U9" s="71">
        <v>2</v>
      </c>
      <c r="V9" s="73">
        <v>2</v>
      </c>
      <c r="X9" s="74">
        <v>213</v>
      </c>
      <c r="Y9" s="74">
        <v>0</v>
      </c>
      <c r="Z9" s="75">
        <f t="shared" ref="Z9:Z16" si="2">X9+Y9</f>
        <v>213</v>
      </c>
      <c r="AA9" s="74">
        <v>7</v>
      </c>
      <c r="AB9" s="74">
        <v>7</v>
      </c>
      <c r="AC9" s="74">
        <v>1</v>
      </c>
      <c r="AD9" s="76">
        <v>1</v>
      </c>
      <c r="BC9" s="12">
        <f t="shared" ref="BC9:BC16" si="3">N9+V9+AD9+AL9+AT9+BB9</f>
        <v>4</v>
      </c>
      <c r="BD9" s="12">
        <f t="shared" ref="BD9:BD16" si="4">J9+R9+Z9+AH9+AP9+AX9</f>
        <v>609</v>
      </c>
      <c r="BE9" s="38">
        <f>IF($O$4&gt;0,(LARGE(($N9,$V9,$AD9,$AL9,$AT9,$BB9),1)),"0")</f>
        <v>2</v>
      </c>
      <c r="BF9"/>
      <c r="BG9" s="12">
        <v>195</v>
      </c>
      <c r="BH9" s="12">
        <v>0</v>
      </c>
      <c r="BI9" s="38">
        <f t="shared" ref="BI9:BI16" si="5">BC9-BE9-BF9</f>
        <v>2</v>
      </c>
      <c r="BJ9" s="12">
        <f t="shared" ref="BJ9:BJ16" si="6">BD9-BG9-BH9</f>
        <v>414</v>
      </c>
      <c r="BK9" s="6">
        <v>1</v>
      </c>
      <c r="BN9" s="112" t="s">
        <v>146</v>
      </c>
    </row>
    <row r="10" spans="1:66" x14ac:dyDescent="0.25">
      <c r="A10" s="6">
        <v>2</v>
      </c>
      <c r="B10" s="6" t="s">
        <v>317</v>
      </c>
      <c r="C10" s="6" t="s">
        <v>359</v>
      </c>
      <c r="D10" s="6" t="s">
        <v>318</v>
      </c>
      <c r="E10" s="6" t="s">
        <v>31</v>
      </c>
      <c r="F10" s="6" t="s">
        <v>119</v>
      </c>
      <c r="J10" s="69">
        <f t="shared" si="0"/>
        <v>0</v>
      </c>
      <c r="N10" s="70">
        <v>99</v>
      </c>
      <c r="P10" s="71">
        <v>204</v>
      </c>
      <c r="Q10" s="71">
        <v>0</v>
      </c>
      <c r="R10" s="72">
        <f t="shared" si="1"/>
        <v>204</v>
      </c>
      <c r="S10" s="71">
        <v>7</v>
      </c>
      <c r="T10" s="71">
        <v>8</v>
      </c>
      <c r="U10" s="71">
        <v>1</v>
      </c>
      <c r="V10" s="73">
        <v>1</v>
      </c>
      <c r="X10" s="74">
        <v>210</v>
      </c>
      <c r="Y10" s="74">
        <v>0</v>
      </c>
      <c r="Z10" s="75">
        <f t="shared" si="2"/>
        <v>210</v>
      </c>
      <c r="AA10" s="74">
        <v>8</v>
      </c>
      <c r="AB10" s="74">
        <v>7</v>
      </c>
      <c r="AC10" s="74">
        <v>2</v>
      </c>
      <c r="AD10" s="76">
        <v>2</v>
      </c>
      <c r="BC10" s="12">
        <f t="shared" si="3"/>
        <v>102</v>
      </c>
      <c r="BD10" s="12">
        <f t="shared" si="4"/>
        <v>414</v>
      </c>
      <c r="BE10" s="38">
        <f>IF($O$4&gt;0,(LARGE(($N10,$V10,$AD10,$AL10,$AT10,$BB10),1)),"0")</f>
        <v>99</v>
      </c>
      <c r="BF10"/>
      <c r="BG10" s="12">
        <v>0</v>
      </c>
      <c r="BH10" s="12">
        <v>0</v>
      </c>
      <c r="BI10" s="38">
        <f t="shared" si="5"/>
        <v>3</v>
      </c>
      <c r="BJ10" s="12">
        <f t="shared" si="6"/>
        <v>414</v>
      </c>
      <c r="BK10" s="6">
        <v>2</v>
      </c>
    </row>
    <row r="11" spans="1:66" x14ac:dyDescent="0.25">
      <c r="A11" s="6">
        <v>3</v>
      </c>
      <c r="B11" s="6" t="s">
        <v>320</v>
      </c>
      <c r="C11" s="6" t="s">
        <v>240</v>
      </c>
      <c r="D11" s="6" t="s">
        <v>180</v>
      </c>
      <c r="E11" s="6" t="s">
        <v>31</v>
      </c>
      <c r="F11" s="6" t="s">
        <v>118</v>
      </c>
      <c r="H11" s="68">
        <v>189</v>
      </c>
      <c r="I11" s="68">
        <v>0</v>
      </c>
      <c r="J11" s="69">
        <f t="shared" si="0"/>
        <v>189</v>
      </c>
      <c r="K11" s="68">
        <v>6.5</v>
      </c>
      <c r="L11" s="68">
        <v>7</v>
      </c>
      <c r="M11" s="68">
        <v>2</v>
      </c>
      <c r="N11" s="70">
        <v>2</v>
      </c>
      <c r="P11" s="71">
        <v>181.5</v>
      </c>
      <c r="Q11" s="71">
        <v>0</v>
      </c>
      <c r="R11" s="72">
        <f t="shared" si="1"/>
        <v>181.5</v>
      </c>
      <c r="S11" s="71">
        <v>6</v>
      </c>
      <c r="T11" s="71">
        <v>7</v>
      </c>
      <c r="U11" s="71">
        <v>3</v>
      </c>
      <c r="V11" s="73">
        <v>3</v>
      </c>
      <c r="X11" s="74">
        <v>190</v>
      </c>
      <c r="Y11" s="74">
        <v>0</v>
      </c>
      <c r="Z11" s="75">
        <f t="shared" si="2"/>
        <v>190</v>
      </c>
      <c r="AA11" s="74">
        <v>6.5</v>
      </c>
      <c r="AB11" s="74">
        <v>6.5</v>
      </c>
      <c r="AC11" s="74">
        <v>3</v>
      </c>
      <c r="AD11" s="76">
        <v>3</v>
      </c>
      <c r="BC11" s="12">
        <f t="shared" si="3"/>
        <v>8</v>
      </c>
      <c r="BD11" s="12">
        <f t="shared" si="4"/>
        <v>560.5</v>
      </c>
      <c r="BE11" s="38">
        <f>IF($O$4&gt;0,(LARGE(($N11,$V11,$AD11,$AL11,$AT11,$BB11),1)),"0")</f>
        <v>3</v>
      </c>
      <c r="BF11"/>
      <c r="BG11" s="12">
        <v>181.5</v>
      </c>
      <c r="BH11" s="12">
        <v>0</v>
      </c>
      <c r="BI11" s="38">
        <f t="shared" si="5"/>
        <v>5</v>
      </c>
      <c r="BJ11" s="12">
        <f t="shared" si="6"/>
        <v>379</v>
      </c>
      <c r="BK11" s="6">
        <v>3</v>
      </c>
      <c r="BN11" s="112" t="s">
        <v>147</v>
      </c>
    </row>
    <row r="12" spans="1:66" x14ac:dyDescent="0.25">
      <c r="A12" s="6">
        <v>4</v>
      </c>
      <c r="B12" s="112" t="s">
        <v>388</v>
      </c>
      <c r="C12" s="6" t="s">
        <v>242</v>
      </c>
      <c r="D12" s="6" t="s">
        <v>182</v>
      </c>
      <c r="E12" s="6" t="s">
        <v>31</v>
      </c>
      <c r="F12" s="6" t="s">
        <v>119</v>
      </c>
      <c r="H12" s="68">
        <v>184</v>
      </c>
      <c r="I12" s="68">
        <v>0</v>
      </c>
      <c r="J12" s="69">
        <f t="shared" si="0"/>
        <v>184</v>
      </c>
      <c r="K12" s="68">
        <v>6.5</v>
      </c>
      <c r="L12" s="68">
        <v>7</v>
      </c>
      <c r="M12" s="68">
        <v>3</v>
      </c>
      <c r="N12" s="70">
        <v>3</v>
      </c>
      <c r="Q12" s="71">
        <v>0</v>
      </c>
      <c r="R12" s="72">
        <f t="shared" si="1"/>
        <v>0</v>
      </c>
      <c r="V12" s="73">
        <v>99</v>
      </c>
      <c r="X12" s="74">
        <v>188.5</v>
      </c>
      <c r="Y12" s="74">
        <v>0</v>
      </c>
      <c r="Z12" s="75">
        <f t="shared" si="2"/>
        <v>188.5</v>
      </c>
      <c r="AA12" s="74">
        <v>7</v>
      </c>
      <c r="AB12" s="74">
        <v>6.5</v>
      </c>
      <c r="AC12" s="74">
        <v>4</v>
      </c>
      <c r="AD12" s="76">
        <v>4</v>
      </c>
      <c r="BC12" s="12">
        <f t="shared" si="3"/>
        <v>106</v>
      </c>
      <c r="BD12" s="12">
        <f t="shared" si="4"/>
        <v>372.5</v>
      </c>
      <c r="BE12" s="38">
        <f>IF($O$4&gt;0,(LARGE(($N12,$V12,$AD12,$AL12,$AT12,$BB12),1)),"0")</f>
        <v>99</v>
      </c>
      <c r="BF12"/>
      <c r="BG12" s="12">
        <v>0</v>
      </c>
      <c r="BH12" s="12">
        <v>0</v>
      </c>
      <c r="BI12" s="38">
        <f t="shared" si="5"/>
        <v>7</v>
      </c>
      <c r="BJ12" s="12">
        <f t="shared" si="6"/>
        <v>372.5</v>
      </c>
      <c r="BL12" s="6">
        <v>1</v>
      </c>
    </row>
    <row r="13" spans="1:66" x14ac:dyDescent="0.25">
      <c r="A13" s="6">
        <v>5</v>
      </c>
      <c r="B13" s="6" t="s">
        <v>321</v>
      </c>
      <c r="C13" s="6" t="s">
        <v>142</v>
      </c>
      <c r="D13" s="6" t="s">
        <v>131</v>
      </c>
      <c r="E13" s="6" t="s">
        <v>31</v>
      </c>
      <c r="F13" s="6" t="s">
        <v>132</v>
      </c>
      <c r="H13" s="68">
        <v>180</v>
      </c>
      <c r="I13" s="68">
        <v>0</v>
      </c>
      <c r="J13" s="69">
        <f t="shared" si="0"/>
        <v>180</v>
      </c>
      <c r="K13" s="68">
        <v>5.5</v>
      </c>
      <c r="L13" s="68">
        <v>6.5</v>
      </c>
      <c r="M13" s="68">
        <v>4</v>
      </c>
      <c r="N13" s="70">
        <v>4</v>
      </c>
      <c r="P13" s="71">
        <v>177</v>
      </c>
      <c r="Q13" s="71">
        <v>0</v>
      </c>
      <c r="R13" s="72">
        <f t="shared" si="1"/>
        <v>177</v>
      </c>
      <c r="S13" s="71">
        <v>6.5</v>
      </c>
      <c r="T13" s="71">
        <v>7</v>
      </c>
      <c r="U13" s="71">
        <v>4</v>
      </c>
      <c r="V13" s="73">
        <v>4</v>
      </c>
      <c r="X13" s="74">
        <v>181.5</v>
      </c>
      <c r="Y13" s="74">
        <v>0</v>
      </c>
      <c r="Z13" s="75">
        <f t="shared" si="2"/>
        <v>181.5</v>
      </c>
      <c r="AA13" s="74">
        <v>6.5</v>
      </c>
      <c r="AB13" s="74">
        <v>6</v>
      </c>
      <c r="AC13" s="74">
        <v>5</v>
      </c>
      <c r="AD13" s="76">
        <v>5</v>
      </c>
      <c r="BC13" s="12">
        <f t="shared" si="3"/>
        <v>13</v>
      </c>
      <c r="BD13" s="12">
        <f t="shared" si="4"/>
        <v>538.5</v>
      </c>
      <c r="BE13" s="38">
        <f>IF($O$4&gt;0,(LARGE(($N13,$V13,$AD13,$AL13,$AT13,$BB13),1)),"0")</f>
        <v>5</v>
      </c>
      <c r="BF13"/>
      <c r="BG13" s="12">
        <v>181.5</v>
      </c>
      <c r="BH13" s="12">
        <v>0</v>
      </c>
      <c r="BI13" s="38">
        <f t="shared" si="5"/>
        <v>8</v>
      </c>
      <c r="BJ13" s="12">
        <f t="shared" si="6"/>
        <v>357</v>
      </c>
      <c r="BL13" s="6">
        <v>2</v>
      </c>
    </row>
    <row r="14" spans="1:66" x14ac:dyDescent="0.25">
      <c r="A14" s="6">
        <v>6</v>
      </c>
      <c r="B14" s="112" t="s">
        <v>389</v>
      </c>
      <c r="C14" s="6" t="s">
        <v>233</v>
      </c>
      <c r="D14" s="6" t="s">
        <v>185</v>
      </c>
      <c r="E14" s="6" t="s">
        <v>31</v>
      </c>
      <c r="F14" s="6" t="s">
        <v>119</v>
      </c>
      <c r="H14" s="68">
        <v>173</v>
      </c>
      <c r="I14" s="68">
        <v>0</v>
      </c>
      <c r="J14" s="69">
        <f t="shared" si="0"/>
        <v>173</v>
      </c>
      <c r="K14" s="68">
        <v>6.5</v>
      </c>
      <c r="L14" s="68">
        <v>7</v>
      </c>
      <c r="M14" s="68">
        <v>5</v>
      </c>
      <c r="N14" s="70">
        <v>5</v>
      </c>
      <c r="Q14" s="71">
        <v>0</v>
      </c>
      <c r="R14" s="72">
        <f t="shared" si="1"/>
        <v>0</v>
      </c>
      <c r="V14" s="73">
        <v>99</v>
      </c>
      <c r="X14" s="74">
        <v>168.5</v>
      </c>
      <c r="Y14" s="74">
        <v>0</v>
      </c>
      <c r="Z14" s="75">
        <f t="shared" si="2"/>
        <v>168.5</v>
      </c>
      <c r="AA14" s="74">
        <v>5</v>
      </c>
      <c r="AB14" s="74">
        <v>5</v>
      </c>
      <c r="AC14" s="74">
        <v>6</v>
      </c>
      <c r="AD14" s="76">
        <v>6</v>
      </c>
      <c r="BC14" s="12">
        <f t="shared" si="3"/>
        <v>110</v>
      </c>
      <c r="BD14" s="12">
        <f t="shared" si="4"/>
        <v>341.5</v>
      </c>
      <c r="BE14" s="38">
        <f>IF($O$4&gt;0,(LARGE(($N14,$V14,$AD14,$AL14,$AT14,$BB14),1)),"0")</f>
        <v>99</v>
      </c>
      <c r="BF14"/>
      <c r="BG14" s="12">
        <v>0</v>
      </c>
      <c r="BH14" s="12">
        <v>0</v>
      </c>
      <c r="BI14" s="38">
        <f t="shared" si="5"/>
        <v>11</v>
      </c>
      <c r="BJ14" s="12">
        <f t="shared" si="6"/>
        <v>341.5</v>
      </c>
    </row>
    <row r="15" spans="1:66" x14ac:dyDescent="0.25">
      <c r="A15" s="6">
        <v>7</v>
      </c>
      <c r="B15" s="112" t="s">
        <v>390</v>
      </c>
      <c r="C15" s="6" t="s">
        <v>246</v>
      </c>
      <c r="D15" s="6" t="s">
        <v>187</v>
      </c>
      <c r="E15" s="6" t="s">
        <v>31</v>
      </c>
      <c r="F15" s="6" t="s">
        <v>152</v>
      </c>
      <c r="H15" s="68">
        <v>171</v>
      </c>
      <c r="I15" s="68">
        <v>0</v>
      </c>
      <c r="J15" s="69">
        <f t="shared" si="0"/>
        <v>171</v>
      </c>
      <c r="K15" s="68">
        <v>6</v>
      </c>
      <c r="L15" s="68">
        <v>6</v>
      </c>
      <c r="M15" s="68">
        <v>6</v>
      </c>
      <c r="N15" s="70">
        <v>6</v>
      </c>
      <c r="Q15" s="71">
        <v>0</v>
      </c>
      <c r="R15" s="72">
        <f t="shared" si="1"/>
        <v>0</v>
      </c>
      <c r="V15" s="73">
        <v>99</v>
      </c>
      <c r="X15" s="74">
        <v>161.5</v>
      </c>
      <c r="Y15" s="74">
        <v>0</v>
      </c>
      <c r="Z15" s="75">
        <f t="shared" si="2"/>
        <v>161.5</v>
      </c>
      <c r="AA15" s="74">
        <v>6</v>
      </c>
      <c r="AB15" s="74">
        <v>6</v>
      </c>
      <c r="AC15" s="74">
        <v>7</v>
      </c>
      <c r="AD15" s="76">
        <v>7</v>
      </c>
      <c r="BC15" s="12">
        <f t="shared" si="3"/>
        <v>112</v>
      </c>
      <c r="BD15" s="12">
        <f t="shared" si="4"/>
        <v>332.5</v>
      </c>
      <c r="BE15" s="38">
        <f>IF($O$4&gt;0,(LARGE(($N15,$V15,$AD15,$AL15,$AT15,$BB15),1)),"0")</f>
        <v>99</v>
      </c>
      <c r="BF15"/>
      <c r="BG15" s="12">
        <v>0</v>
      </c>
      <c r="BH15" s="12">
        <v>0</v>
      </c>
      <c r="BI15" s="38">
        <f t="shared" si="5"/>
        <v>13</v>
      </c>
      <c r="BJ15" s="12">
        <f t="shared" si="6"/>
        <v>332.5</v>
      </c>
    </row>
    <row r="16" spans="1:66" x14ac:dyDescent="0.25">
      <c r="A16" s="6">
        <v>8</v>
      </c>
      <c r="B16" s="6" t="s">
        <v>322</v>
      </c>
      <c r="C16" s="6" t="s">
        <v>365</v>
      </c>
      <c r="D16" s="6" t="s">
        <v>323</v>
      </c>
      <c r="E16" s="6" t="s">
        <v>31</v>
      </c>
      <c r="F16" s="6" t="s">
        <v>151</v>
      </c>
      <c r="J16" s="69">
        <f t="shared" si="0"/>
        <v>0</v>
      </c>
      <c r="N16" s="70">
        <v>99</v>
      </c>
      <c r="P16" s="71">
        <v>153.5</v>
      </c>
      <c r="Q16" s="71">
        <v>0</v>
      </c>
      <c r="R16" s="72">
        <f t="shared" si="1"/>
        <v>153.5</v>
      </c>
      <c r="S16" s="71">
        <v>5</v>
      </c>
      <c r="T16" s="71">
        <v>6.5</v>
      </c>
      <c r="U16" s="71">
        <v>5</v>
      </c>
      <c r="V16" s="73">
        <v>5</v>
      </c>
      <c r="Z16" s="75">
        <f t="shared" si="2"/>
        <v>0</v>
      </c>
      <c r="AD16" s="76">
        <v>99</v>
      </c>
      <c r="BC16" s="12">
        <f t="shared" si="3"/>
        <v>203</v>
      </c>
      <c r="BD16" s="12">
        <f t="shared" si="4"/>
        <v>153.5</v>
      </c>
      <c r="BE16" s="38">
        <f>IF($O$4&gt;0,(LARGE(($N16,$V16,$AD16,$AL16,$AT16,$BB16),1)),"0")</f>
        <v>99</v>
      </c>
      <c r="BF16"/>
      <c r="BG16" s="12">
        <v>0</v>
      </c>
      <c r="BH16" s="12">
        <v>0</v>
      </c>
      <c r="BI16" s="38">
        <f t="shared" si="5"/>
        <v>104</v>
      </c>
      <c r="BJ16" s="12">
        <f t="shared" si="6"/>
        <v>153.5</v>
      </c>
    </row>
  </sheetData>
  <sheetProtection sheet="1" objects="1" scenarios="1"/>
  <sortState xmlns:xlrd2="http://schemas.microsoft.com/office/spreadsheetml/2017/richdata2" ref="A9:XFD17">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H2:I2 P2:Q2 X2:Y2 AF2:AG2 AN2:AO2 AV2:AW2 H9:I65306 P9:Q65306 X9:Y65306 AF9:AG65306 AN9:AO65306 AV9:AW65306">
    <cfRule type="cellIs" dxfId="3" priority="1" stopIfTrue="1" operator="greaterThanOrEqual">
      <formula>$BL$6</formula>
    </cfRule>
  </conditionalFormatting>
  <dataValidations count="9">
    <dataValidation type="list" allowBlank="1" showInputMessage="1" showErrorMessage="1" sqref="BM1:BM2 BM9:BM65306" xr:uid="{00000000-0002-0000-0700-000001000000}">
      <formula1>"ja,nee"</formula1>
    </dataValidation>
    <dataValidation operator="lessThanOrEqual" allowBlank="1" showInputMessage="1" showErrorMessage="1" sqref="AH8 AP8 AX8 J1:J2 R1:R2 AX1:AX2 AP1:AP2 AH1:AH2 Z1:Z2 BC1:BK8 BL1:BL4 BL7:BL8 Z8:Z16 BC9:BE16 J8:J16 R8:R16 BI9:BJ16" xr:uid="{00000000-0002-0000-0700-000002000000}"/>
    <dataValidation type="decimal" allowBlank="1" showInputMessage="1" showErrorMessage="1" sqref="H1:I2 P1:Q2 AV1:AW2 AN1:AO2 AF1:AG2 X1:Y2 H8:I65306 X8:Y65306 P8:Q65306 AF8:AG65306 AN8:AO65306 AV8:AW65306" xr:uid="{00000000-0002-0000-0700-000003000000}">
      <formula1>0</formula1>
      <formula2>400</formula2>
    </dataValidation>
    <dataValidation type="decimal" allowBlank="1" showInputMessage="1" showErrorMessage="1" sqref="K1:L2 S1:T2 AY1:AZ2 AQ1:AR2 AI1:AJ2 AA1:AB2 K8:L65306 AA8:AB65306 S8:T65306 AI8:AJ65306 AQ8:AR65306 AY8:AZ65306" xr:uid="{00000000-0002-0000-0700-000004000000}">
      <formula1>0</formula1>
      <formula2>99</formula2>
    </dataValidation>
    <dataValidation type="whole" allowBlank="1" showInputMessage="1" showErrorMessage="1" sqref="M1:N2 U1:V2 BA1:BB2 AS1:AT2 AK1:AL2 AC1:AD2 M8:N65306 AC8:AD65306 U8:V65306 AK8:AL65306 AS8:AT65306 BA8:BB65306" xr:uid="{00000000-0002-0000-0700-000005000000}">
      <formula1>0</formula1>
      <formula2>999</formula2>
    </dataValidation>
    <dataValidation type="whole" operator="lessThanOrEqual" allowBlank="1" showInputMessage="1" showErrorMessage="1" sqref="BL6" xr:uid="{00000000-0002-0000-0700-000006000000}">
      <formula1>400</formula1>
    </dataValidation>
    <dataValidation type="whole" operator="lessThanOrEqual" allowBlank="1" showInputMessage="1" showErrorMessage="1" sqref="BL5" xr:uid="{00000000-0002-0000-0700-000007000000}">
      <formula1>99</formula1>
    </dataValidation>
    <dataValidation type="whole" allowBlank="1" showInputMessage="1" showErrorMessage="1" sqref="O3:V3" xr:uid="{00000000-0002-0000-0700-000008000000}">
      <formula1>0</formula1>
      <formula2>99</formula2>
    </dataValidation>
    <dataValidation type="decimal" operator="lessThanOrEqual" allowBlank="1" showInputMessage="1" showErrorMessage="1" sqref="BK9:BL16 J17:J65306 AX9:AX65306 AH9:AH65306 AP9:AP65306 BC17:BL65306 Z17:Z65306 R17:R65306 BG9:BH16" xr:uid="{00000000-0002-0000-07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208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208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208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208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208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208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208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208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208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209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209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209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209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209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209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209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209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209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209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210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2101"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210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210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210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210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210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0"/>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3" t="s">
        <v>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5"/>
    </row>
    <row r="2" spans="1:66" ht="12.75" hidden="1" customHeight="1" x14ac:dyDescent="0.25">
      <c r="A2" s="103"/>
      <c r="B2" s="103"/>
      <c r="C2" s="103">
        <v>1</v>
      </c>
      <c r="D2" s="103">
        <f>FLOOR((C2+3)/4,1)</f>
        <v>1</v>
      </c>
      <c r="E2" s="103"/>
      <c r="F2" s="103"/>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6" t="s">
        <v>9</v>
      </c>
      <c r="B3" s="117"/>
      <c r="C3" s="118" t="str">
        <f>Instellingen!B3</f>
        <v>Kring Berkel IJssel</v>
      </c>
      <c r="D3" s="119"/>
      <c r="E3" s="120"/>
      <c r="F3" s="116"/>
      <c r="G3" s="121"/>
      <c r="H3" s="121"/>
      <c r="I3" s="121"/>
      <c r="J3" s="121"/>
      <c r="K3" s="121"/>
      <c r="L3" s="121"/>
      <c r="M3" s="121"/>
      <c r="N3" s="117"/>
      <c r="O3" s="135"/>
      <c r="P3" s="136"/>
      <c r="Q3" s="136"/>
      <c r="R3" s="136"/>
      <c r="S3" s="136"/>
      <c r="T3" s="136"/>
      <c r="U3" s="136"/>
      <c r="V3" s="137"/>
      <c r="W3" s="162"/>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4"/>
      <c r="BC3" s="116" t="s">
        <v>41</v>
      </c>
      <c r="BD3" s="121"/>
      <c r="BE3" s="121"/>
      <c r="BF3" s="121"/>
      <c r="BG3" s="121"/>
      <c r="BH3" s="121"/>
      <c r="BI3" s="121"/>
      <c r="BJ3" s="121"/>
      <c r="BK3" s="117"/>
      <c r="BL3" s="23">
        <f>Instellingen!B6</f>
        <v>3</v>
      </c>
      <c r="BM3" s="83"/>
      <c r="BN3" s="154"/>
    </row>
    <row r="4" spans="1:66" x14ac:dyDescent="0.25">
      <c r="A4" s="116" t="s">
        <v>10</v>
      </c>
      <c r="B4" s="117"/>
      <c r="C4" s="134" t="s">
        <v>50</v>
      </c>
      <c r="D4" s="119"/>
      <c r="E4" s="120"/>
      <c r="F4" s="116" t="s">
        <v>71</v>
      </c>
      <c r="G4" s="121"/>
      <c r="H4" s="121"/>
      <c r="I4" s="121"/>
      <c r="J4" s="121"/>
      <c r="K4" s="121"/>
      <c r="L4" s="121"/>
      <c r="M4" s="121"/>
      <c r="N4" s="117"/>
      <c r="O4" s="135">
        <f>Instellingen!B7</f>
        <v>1</v>
      </c>
      <c r="P4" s="136"/>
      <c r="Q4" s="136"/>
      <c r="R4" s="136"/>
      <c r="S4" s="136"/>
      <c r="T4" s="136"/>
      <c r="U4" s="136"/>
      <c r="V4" s="137"/>
      <c r="W4" s="165"/>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7"/>
      <c r="BC4" s="116"/>
      <c r="BD4" s="121"/>
      <c r="BE4" s="121"/>
      <c r="BF4" s="121"/>
      <c r="BG4" s="121"/>
      <c r="BH4" s="121"/>
      <c r="BI4" s="121"/>
      <c r="BJ4" s="121"/>
      <c r="BK4" s="117"/>
      <c r="BL4" s="23"/>
      <c r="BM4" s="84"/>
      <c r="BN4" s="155"/>
    </row>
    <row r="5" spans="1:66" x14ac:dyDescent="0.25">
      <c r="A5" s="116" t="s">
        <v>11</v>
      </c>
      <c r="B5" s="117"/>
      <c r="C5" s="118"/>
      <c r="D5" s="119"/>
      <c r="E5" s="120"/>
      <c r="F5" s="116" t="s">
        <v>12</v>
      </c>
      <c r="G5" s="121"/>
      <c r="H5" s="121"/>
      <c r="I5" s="121"/>
      <c r="J5" s="121"/>
      <c r="K5" s="121"/>
      <c r="L5" s="121"/>
      <c r="M5" s="121"/>
      <c r="N5" s="117"/>
      <c r="O5" s="135">
        <f>Instellingen!B5</f>
        <v>99</v>
      </c>
      <c r="P5" s="136"/>
      <c r="Q5" s="136"/>
      <c r="R5" s="136"/>
      <c r="S5" s="136"/>
      <c r="T5" s="136"/>
      <c r="U5" s="136"/>
      <c r="V5" s="137"/>
      <c r="W5" s="168"/>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70"/>
      <c r="BC5" s="116"/>
      <c r="BD5" s="121"/>
      <c r="BE5" s="121"/>
      <c r="BF5" s="121"/>
      <c r="BG5" s="121"/>
      <c r="BH5" s="121"/>
      <c r="BI5" s="121"/>
      <c r="BJ5" s="121"/>
      <c r="BK5" s="117"/>
      <c r="BL5" s="23"/>
      <c r="BM5" s="84"/>
      <c r="BN5" s="155"/>
    </row>
    <row r="6" spans="1:66" ht="12.75" customHeight="1" x14ac:dyDescent="0.25">
      <c r="A6" s="157"/>
      <c r="B6" s="158"/>
      <c r="C6" s="158"/>
      <c r="D6" s="158"/>
      <c r="E6" s="159"/>
      <c r="F6" s="66" t="s">
        <v>14</v>
      </c>
      <c r="G6" s="142" t="str">
        <f>Instellingen!B36</f>
        <v>Brummen</v>
      </c>
      <c r="H6" s="143"/>
      <c r="I6" s="143"/>
      <c r="J6" s="143"/>
      <c r="K6" s="143"/>
      <c r="L6" s="143"/>
      <c r="M6" s="143"/>
      <c r="N6" s="144"/>
      <c r="O6" s="145" t="str">
        <f>Instellingen!B37</f>
        <v>Laag-Soeren</v>
      </c>
      <c r="P6" s="146"/>
      <c r="Q6" s="146"/>
      <c r="R6" s="146"/>
      <c r="S6" s="146"/>
      <c r="T6" s="146"/>
      <c r="U6" s="146"/>
      <c r="V6" s="147"/>
      <c r="W6" s="148" t="str">
        <f>Instellingen!B38</f>
        <v>Gorssel</v>
      </c>
      <c r="X6" s="149"/>
      <c r="Y6" s="149"/>
      <c r="Z6" s="149"/>
      <c r="AA6" s="149"/>
      <c r="AB6" s="149"/>
      <c r="AC6" s="149"/>
      <c r="AD6" s="150"/>
      <c r="AE6" s="145">
        <f>Instellingen!B39</f>
        <v>0</v>
      </c>
      <c r="AF6" s="146"/>
      <c r="AG6" s="146"/>
      <c r="AH6" s="146"/>
      <c r="AI6" s="146"/>
      <c r="AJ6" s="146"/>
      <c r="AK6" s="146"/>
      <c r="AL6" s="147"/>
      <c r="AM6" s="148">
        <f>Instellingen!B40</f>
        <v>0</v>
      </c>
      <c r="AN6" s="149"/>
      <c r="AO6" s="149"/>
      <c r="AP6" s="149"/>
      <c r="AQ6" s="149"/>
      <c r="AR6" s="149"/>
      <c r="AS6" s="149"/>
      <c r="AT6" s="150"/>
      <c r="AU6" s="145">
        <f>Instellingen!B41</f>
        <v>0</v>
      </c>
      <c r="AV6" s="146"/>
      <c r="AW6" s="146"/>
      <c r="AX6" s="146"/>
      <c r="AY6" s="146"/>
      <c r="AZ6" s="146"/>
      <c r="BA6" s="146"/>
      <c r="BB6" s="147"/>
      <c r="BC6" s="116" t="s">
        <v>34</v>
      </c>
      <c r="BD6" s="121"/>
      <c r="BE6" s="121"/>
      <c r="BF6" s="121"/>
      <c r="BG6" s="121"/>
      <c r="BH6" s="117"/>
      <c r="BI6" s="100"/>
      <c r="BJ6" s="101"/>
      <c r="BK6" s="102"/>
      <c r="BL6" s="82"/>
      <c r="BM6" s="84"/>
      <c r="BN6" s="155"/>
    </row>
    <row r="7" spans="1:66" ht="12.75" customHeight="1" x14ac:dyDescent="0.25">
      <c r="A7" s="160"/>
      <c r="B7" s="160"/>
      <c r="C7" s="160"/>
      <c r="D7" s="160"/>
      <c r="E7" s="161"/>
      <c r="F7" s="66" t="s">
        <v>15</v>
      </c>
      <c r="G7" s="151" t="str">
        <f>Instellingen!C36</f>
        <v>7-9 nov</v>
      </c>
      <c r="H7" s="143"/>
      <c r="I7" s="143"/>
      <c r="J7" s="143"/>
      <c r="K7" s="143"/>
      <c r="L7" s="143"/>
      <c r="M7" s="143"/>
      <c r="N7" s="144"/>
      <c r="O7" s="145" t="str">
        <f>Instellingen!C37</f>
        <v>28-30 nov</v>
      </c>
      <c r="P7" s="146"/>
      <c r="Q7" s="146"/>
      <c r="R7" s="146"/>
      <c r="S7" s="146"/>
      <c r="T7" s="146"/>
      <c r="U7" s="146"/>
      <c r="V7" s="147"/>
      <c r="W7" s="148" t="str">
        <f>Instellingen!C38</f>
        <v>5-7 dec</v>
      </c>
      <c r="X7" s="149"/>
      <c r="Y7" s="149"/>
      <c r="Z7" s="149"/>
      <c r="AA7" s="149"/>
      <c r="AB7" s="149"/>
      <c r="AC7" s="149"/>
      <c r="AD7" s="150"/>
      <c r="AE7" s="145" t="str">
        <f>Instellingen!C39</f>
        <v xml:space="preserve"> </v>
      </c>
      <c r="AF7" s="146"/>
      <c r="AG7" s="146"/>
      <c r="AH7" s="146"/>
      <c r="AI7" s="146"/>
      <c r="AJ7" s="146"/>
      <c r="AK7" s="146"/>
      <c r="AL7" s="147"/>
      <c r="AM7" s="148" t="str">
        <f>Instellingen!C40</f>
        <v xml:space="preserve"> </v>
      </c>
      <c r="AN7" s="149"/>
      <c r="AO7" s="149"/>
      <c r="AP7" s="149"/>
      <c r="AQ7" s="149"/>
      <c r="AR7" s="149"/>
      <c r="AS7" s="149"/>
      <c r="AT7" s="150"/>
      <c r="AU7" s="145" t="str">
        <f>Instellingen!C41</f>
        <v xml:space="preserve"> </v>
      </c>
      <c r="AV7" s="146"/>
      <c r="AW7" s="146"/>
      <c r="AX7" s="146"/>
      <c r="AY7" s="146"/>
      <c r="AZ7" s="146"/>
      <c r="BA7" s="146"/>
      <c r="BB7" s="147"/>
      <c r="BC7" s="77" t="s">
        <v>70</v>
      </c>
      <c r="BD7" s="5" t="s">
        <v>70</v>
      </c>
      <c r="BE7" s="11" t="s">
        <v>68</v>
      </c>
      <c r="BF7" s="11" t="s">
        <v>68</v>
      </c>
      <c r="BG7" s="11" t="s">
        <v>68</v>
      </c>
      <c r="BH7" s="11" t="s">
        <v>68</v>
      </c>
      <c r="BI7" s="37" t="s">
        <v>69</v>
      </c>
      <c r="BJ7" s="35" t="s">
        <v>69</v>
      </c>
      <c r="BK7" s="13"/>
      <c r="BL7" s="5"/>
      <c r="BM7" s="85"/>
      <c r="BN7" s="156"/>
    </row>
    <row r="8" spans="1:66" ht="25.5" customHeight="1" x14ac:dyDescent="0.25">
      <c r="A8" s="2" t="s">
        <v>19</v>
      </c>
      <c r="B8" s="2" t="s">
        <v>7</v>
      </c>
      <c r="C8" s="2" t="s">
        <v>0</v>
      </c>
      <c r="D8" s="2" t="s">
        <v>1</v>
      </c>
      <c r="E8" s="2" t="s">
        <v>99</v>
      </c>
      <c r="F8" s="66" t="s">
        <v>3</v>
      </c>
      <c r="G8" s="8" t="s">
        <v>94</v>
      </c>
      <c r="H8" s="8" t="s">
        <v>38</v>
      </c>
      <c r="I8" s="8" t="s">
        <v>36</v>
      </c>
      <c r="J8" s="8" t="s">
        <v>37</v>
      </c>
      <c r="K8" s="8" t="s">
        <v>72</v>
      </c>
      <c r="L8" s="8" t="s">
        <v>73</v>
      </c>
      <c r="M8" s="2" t="s">
        <v>5</v>
      </c>
      <c r="N8" s="66" t="s">
        <v>16</v>
      </c>
      <c r="O8" s="8" t="s">
        <v>94</v>
      </c>
      <c r="P8" s="8" t="s">
        <v>38</v>
      </c>
      <c r="Q8" s="8" t="s">
        <v>36</v>
      </c>
      <c r="R8" s="8" t="s">
        <v>39</v>
      </c>
      <c r="S8" s="8" t="s">
        <v>72</v>
      </c>
      <c r="T8" s="8" t="s">
        <v>73</v>
      </c>
      <c r="U8" s="2" t="s">
        <v>5</v>
      </c>
      <c r="V8" s="66" t="s">
        <v>16</v>
      </c>
      <c r="W8" s="8" t="s">
        <v>94</v>
      </c>
      <c r="X8" s="8" t="s">
        <v>38</v>
      </c>
      <c r="Y8" s="8" t="s">
        <v>40</v>
      </c>
      <c r="Z8" s="8" t="s">
        <v>39</v>
      </c>
      <c r="AA8" s="8" t="s">
        <v>72</v>
      </c>
      <c r="AB8" s="8" t="s">
        <v>73</v>
      </c>
      <c r="AC8" s="2" t="s">
        <v>5</v>
      </c>
      <c r="AD8" s="66" t="s">
        <v>16</v>
      </c>
      <c r="AE8" s="8" t="s">
        <v>94</v>
      </c>
      <c r="AF8" s="8" t="s">
        <v>38</v>
      </c>
      <c r="AG8" s="8" t="s">
        <v>36</v>
      </c>
      <c r="AH8" s="8" t="s">
        <v>39</v>
      </c>
      <c r="AI8" s="8" t="s">
        <v>72</v>
      </c>
      <c r="AJ8" s="8" t="s">
        <v>73</v>
      </c>
      <c r="AK8" s="2" t="s">
        <v>5</v>
      </c>
      <c r="AL8" s="66" t="s">
        <v>16</v>
      </c>
      <c r="AM8" s="8" t="s">
        <v>94</v>
      </c>
      <c r="AN8" s="8" t="s">
        <v>38</v>
      </c>
      <c r="AO8" s="8" t="s">
        <v>36</v>
      </c>
      <c r="AP8" s="8" t="s">
        <v>39</v>
      </c>
      <c r="AQ8" s="8" t="s">
        <v>72</v>
      </c>
      <c r="AR8" s="8" t="s">
        <v>73</v>
      </c>
      <c r="AS8" s="2" t="s">
        <v>5</v>
      </c>
      <c r="AT8" s="66" t="s">
        <v>16</v>
      </c>
      <c r="AU8" s="8" t="s">
        <v>94</v>
      </c>
      <c r="AV8" s="8" t="s">
        <v>38</v>
      </c>
      <c r="AW8" s="8" t="s">
        <v>36</v>
      </c>
      <c r="AX8" s="8" t="s">
        <v>39</v>
      </c>
      <c r="AY8" s="8" t="s">
        <v>72</v>
      </c>
      <c r="AZ8" s="8" t="s">
        <v>73</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operator="lessThanOrEqual" allowBlank="1" showInputMessage="1" showErrorMessage="1" error="De waarde is maximaal 200" sqref="AM1:AM2 AU1:AU2 AE1:AE2 AM8:AM65536 AE8:AE65536 AU8:AU65536" xr:uid="{00000000-0002-0000-0800-000000000000}"/>
    <dataValidation operator="lessThanOrEqual" allowBlank="1" showInputMessage="1" showErrorMessage="1" sqref="W1:W3 W8:W65536" xr:uid="{00000000-0002-0000-0800-000001000000}"/>
    <dataValidation type="whole" operator="lessThan" allowBlank="1" showInputMessage="1" showErrorMessage="1" sqref="O3" xr:uid="{00000000-0002-0000-0800-000002000000}">
      <formula1>99</formula1>
    </dataValidation>
    <dataValidation type="whole" operator="lessThanOrEqual" allowBlank="1" showInputMessage="1" showErrorMessage="1" sqref="O5" xr:uid="{00000000-0002-0000-0800-000003000000}">
      <formula1>999</formula1>
    </dataValidation>
    <dataValidation type="whole" operator="lessThanOrEqual" allowBlank="1" showInputMessage="1" showErrorMessage="1" error="De waarde is maximaal 200" sqref="AN2:AO2 AV2:AW2 AF2:AG2 AN8:AO65536 AF8:AG65536 AV8:AW65536" xr:uid="{00000000-0002-0000-0800-000004000000}">
      <formula1>340</formula1>
    </dataValidation>
    <dataValidation type="whole" operator="lessThan" allowBlank="1" showInputMessage="1" showErrorMessage="1" sqref="U2 U8:U65536" xr:uid="{00000000-0002-0000-0800-000005000000}">
      <formula1>999</formula1>
    </dataValidation>
    <dataValidation type="whole" operator="lessThanOrEqual" allowBlank="1" showInputMessage="1" showErrorMessage="1" sqref="X8:Z65536 X2:Z2 P2:Q2 P8:Q65536" xr:uid="{00000000-0002-0000-0800-000006000000}">
      <formula1>340</formula1>
    </dataValidation>
    <dataValidation type="whole" operator="lessThan" allowBlank="1" showInputMessage="1" showErrorMessage="1" sqref="BL6:BM6" xr:uid="{00000000-0002-0000-0800-000007000000}">
      <formula1>340</formula1>
    </dataValidation>
    <dataValidation type="whole" operator="lessThan" allowBlank="1" showInputMessage="1" showErrorMessage="1" sqref="BL5:BM5" xr:uid="{00000000-0002-0000-0800-000008000000}">
      <formula1>9</formula1>
    </dataValidation>
    <dataValidation type="whole" allowBlank="1" showInputMessage="1" showErrorMessage="1" sqref="BL4:BM4" xr:uid="{00000000-0002-0000-0800-000009000000}">
      <formula1>1</formula1>
      <formula2>2</formula2>
    </dataValidation>
    <dataValidation type="whole" allowBlank="1" showInputMessage="1" showErrorMessage="1" sqref="BL3:BM3 O4" xr:uid="{00000000-0002-0000-0800-00000A000000}">
      <formula1>1</formula1>
      <formula2>4</formula2>
    </dataValidation>
    <dataValidation operator="lessThan" allowBlank="1" showInputMessage="1" showErrorMessage="1" error="De waarde is maximaal 500" sqref="R8:T8 AA8:AB8 AI8:AJ8 AQ8:AR8 AY8:AZ8 H8:L8" xr:uid="{00000000-0002-0000-0800-00000B000000}"/>
    <dataValidation type="whole" operator="lessThan" allowBlank="1" showInputMessage="1" showErrorMessage="1" error="De waarde is maximaal 200" sqref="BB2 AL2 AT2 AL8:AL65536 AT8:AT65536 BB8:BB65536 V8:V65536 N8:N65536 AD8:AD65536" xr:uid="{00000000-0002-0000-0800-00000C000000}">
      <formula1>200</formula1>
    </dataValidation>
    <dataValidation type="whole" operator="lessThan" allowBlank="1" showInputMessage="1" showErrorMessage="1" error="De waarde is maximaal 500" sqref="H9:L65536 R9:T65536 AP9:AR65536 AX9:AZ65536 AA9:AB65536 AH9:AJ65536" xr:uid="{00000000-0002-0000-0800-00000D000000}">
      <formula1>500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436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437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437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437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437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4374"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437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437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437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4378"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4379"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4380"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4381"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4382"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4383"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4384"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4385"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4386"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4387"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4388"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4389"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4390"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4391"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4392"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4393"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docMetadata/LabelInfo.xml><?xml version="1.0" encoding="utf-8"?>
<clbl:labelList xmlns:clbl="http://schemas.microsoft.com/office/2020/mipLabelMetadata">
  <clbl:label id="{585bda71-88ce-428b-9832-95eaa3dce989}" enabled="0" method="" siteId="{585bda71-88ce-428b-9832-95eaa3dce9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17</vt:i4>
      </vt:variant>
      <vt:variant>
        <vt:lpstr>Benoemde bereiken</vt:lpstr>
      </vt:variant>
      <vt:variant>
        <vt:i4>3</vt:i4>
      </vt:variant>
    </vt:vector>
  </HeadingPairs>
  <TitlesOfParts>
    <vt:vector size="20" baseType="lpstr">
      <vt:lpstr>Informatie</vt:lpstr>
      <vt:lpstr>BB</vt:lpstr>
      <vt:lpstr>B</vt:lpstr>
      <vt:lpstr>L1</vt:lpstr>
      <vt:lpstr>L2</vt:lpstr>
      <vt:lpstr>L1 - L2</vt:lpstr>
      <vt:lpstr>M1</vt:lpstr>
      <vt:lpstr>M2</vt:lpstr>
      <vt:lpstr>M1 - M2</vt:lpstr>
      <vt:lpstr>Z1</vt:lpstr>
      <vt:lpstr>Z2</vt:lpstr>
      <vt:lpstr>ZZL</vt:lpstr>
      <vt:lpstr>Z1 - Z2</vt:lpstr>
      <vt:lpstr>Kampioenen</vt:lpstr>
      <vt:lpstr>Diversen</vt:lpstr>
      <vt:lpstr>Instellingen</vt:lpstr>
      <vt:lpstr>Afvaardiging</vt:lpstr>
      <vt:lpstr>Afvaardiging!Afdruktitels</vt:lpstr>
      <vt:lpstr>Diversen!Afdruktitels</vt:lpstr>
      <vt:lpstr>Kampioenen!Afdruktitels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dc:creator>
  <cp:lastModifiedBy>Laura Born</cp:lastModifiedBy>
  <cp:lastPrinted>2025-12-10T19:31:34Z</cp:lastPrinted>
  <dcterms:created xsi:type="dcterms:W3CDTF">2007-03-07T12:54:43Z</dcterms:created>
  <dcterms:modified xsi:type="dcterms:W3CDTF">2025-12-29T05:40:07Z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