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3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drawings/drawing4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drawings/drawing5.xml" ContentType="application/vnd.openxmlformats-officedocument.drawing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6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7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drawings/drawing8.xml" ContentType="application/vnd.openxmlformats-officedocument.drawing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drawings/drawing9.xml" ContentType="application/vnd.openxmlformats-officedocument.drawing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drawings/drawing10.xml" ContentType="application/vnd.openxmlformats-officedocument.drawing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drawings/drawing11.xml" ContentType="application/vnd.openxmlformats-officedocument.drawing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drawings/drawing12.xml" ContentType="application/vnd.openxmlformats-officedocument.drawing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drawings/drawing13.xml" ContentType="application/vnd.openxmlformats-officedocument.drawing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drawings/drawing14.xml" ContentType="application/vnd.openxmlformats-officedocument.drawing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drawings/drawing15.xml" ContentType="application/vnd.openxmlformats-officedocument.drawing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drawings/drawing16.xml" ContentType="application/vnd.openxmlformats-officedocument.drawing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drawings/drawing17.xml" ContentType="application/vnd.openxmlformats-officedocument.drawing+xml"/>
  <Override PartName="/xl/ctrlProps/ctrlProp355.xml" ContentType="application/vnd.ms-excel.controlproperties+xml"/>
  <Override PartName="/xl/drawings/drawing18.xml" ContentType="application/vnd.openxmlformats-officedocument.drawing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drawings/drawing19.xml" ContentType="application/vnd.openxmlformats-officedocument.drawing+xml"/>
  <Override PartName="/xl/ctrlProps/ctrlProp360.xml" ContentType="application/vnd.ms-excel.controlproperties+xml"/>
  <Override PartName="/xl/drawings/drawing20.xml" ContentType="application/vnd.openxmlformats-officedocument.drawing+xml"/>
  <Override PartName="/xl/ctrlProps/ctrlProp361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havi-my.sharepoint.com/personal/laura_born_havi_com/Documents/PPSV Bussloo/Kring Berkel IJssel/Indoor 2025-2026/Selectiebestanden/Uitslagen website/"/>
    </mc:Choice>
  </mc:AlternateContent>
  <xr:revisionPtr revIDLastSave="6" documentId="8_{1DC3D606-F8A2-4C56-AAA4-7CDDBF40F221}" xr6:coauthVersionLast="47" xr6:coauthVersionMax="47" xr10:uidLastSave="{9B7C132C-C74B-4183-8540-C49C3D472A94}"/>
  <bookViews>
    <workbookView xWindow="-110" yWindow="-110" windowWidth="19420" windowHeight="10300" tabRatio="861" firstSheet="9" activeTab="20" xr2:uid="{00000000-000D-0000-FFFF-FFFF00000000}"/>
  </bookViews>
  <sheets>
    <sheet name="Informatie" sheetId="164" r:id="rId1"/>
    <sheet name="50(AB)" sheetId="142" r:id="rId2"/>
    <sheet name="60(AB)" sheetId="160" r:id="rId3"/>
    <sheet name="70(AB)" sheetId="137" r:id="rId4"/>
    <sheet name="60(C)" sheetId="162" r:id="rId5"/>
    <sheet name="70(C)" sheetId="153" r:id="rId6"/>
    <sheet name="80(C)" sheetId="155" r:id="rId7"/>
    <sheet name="70(DE)" sheetId="163" r:id="rId8"/>
    <sheet name="80(DE)" sheetId="154" r:id="rId9"/>
    <sheet name="90(C)" sheetId="148" r:id="rId10"/>
    <sheet name="90(DE)" sheetId="156" r:id="rId11"/>
    <sheet name="100(DE)" sheetId="157" r:id="rId12"/>
    <sheet name="100(C)" sheetId="149" r:id="rId13"/>
    <sheet name="110(DE)" sheetId="158" r:id="rId14"/>
    <sheet name="120(DE)" sheetId="150" r:id="rId15"/>
    <sheet name="130(DE)" sheetId="161" r:id="rId16"/>
    <sheet name="100-130(CDE)" sheetId="159" state="hidden" r:id="rId17"/>
    <sheet name="Kampioenen" sheetId="59" r:id="rId18"/>
    <sheet name="Diversen" sheetId="103" r:id="rId19"/>
    <sheet name="Instellingen" sheetId="80" r:id="rId20"/>
    <sheet name="Afvaardiging" sheetId="5" r:id="rId21"/>
  </sheets>
  <definedNames>
    <definedName name="_xlnm.Print_Titles" localSheetId="20">Afvaardiging!$3:$4</definedName>
    <definedName name="_xlnm.Print_Titles" localSheetId="18">Diversen!$8:$8</definedName>
    <definedName name="_xlnm.Print_Titles" localSheetId="17">Kampioenen!$4:$4</definedName>
    <definedName name="Dressuur" localSheetId="18">Diversen!#REF!</definedName>
    <definedName name="Dressuur_1" localSheetId="18">Diversen!#REF!</definedName>
    <definedName name="Dressuur_2" localSheetId="18">Diversen!#REF!</definedName>
    <definedName name="Dressuur_3" localSheetId="18">Diversen!#REF!</definedName>
    <definedName name="Springen" localSheetId="18">Diversen!#REF!</definedName>
    <definedName name="Springen_1" localSheetId="18">Diversen!#REF!</definedName>
    <definedName name="Springen_10" localSheetId="18">Diversen!#REF!</definedName>
    <definedName name="Springen_11" localSheetId="18">Diversen!#REF!</definedName>
    <definedName name="Springen_12" localSheetId="18">Diversen!#REF!</definedName>
    <definedName name="Springen_13" localSheetId="18">Diversen!#REF!</definedName>
    <definedName name="Springen_14" localSheetId="18">Diversen!#REF!</definedName>
    <definedName name="Springen_15" localSheetId="18">Diversen!#REF!</definedName>
    <definedName name="Springen_16" localSheetId="18">Diversen!#REF!</definedName>
    <definedName name="Springen_17" localSheetId="18">Diversen!#REF!</definedName>
    <definedName name="Springen_18" localSheetId="18">Diversen!#REF!</definedName>
    <definedName name="Springen_19" localSheetId="18">Diversen!#REF!</definedName>
    <definedName name="Springen_2" localSheetId="18">Diversen!#REF!</definedName>
    <definedName name="Springen_3" localSheetId="18">Diversen!#REF!</definedName>
    <definedName name="Springen_4" localSheetId="18">Diversen!#REF!</definedName>
    <definedName name="Springen_5" localSheetId="18">Diversen!#REF!</definedName>
    <definedName name="Springen_6" localSheetId="18">Diversen!#REF!</definedName>
    <definedName name="Springen_7" localSheetId="18">Diversen!#REF!</definedName>
    <definedName name="Springen_8" localSheetId="18">Diversen!#REF!</definedName>
    <definedName name="Springen_9" localSheetId="18">Diversen!#REF!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142" l="1"/>
  <c r="BD9" i="160"/>
  <c r="BD11" i="160"/>
  <c r="BD10" i="160"/>
  <c r="BE10" i="160" s="1"/>
  <c r="BC10" i="160"/>
  <c r="BF11" i="153"/>
  <c r="BF10" i="153"/>
  <c r="BG10" i="153" s="1"/>
  <c r="BF9" i="153"/>
  <c r="BE11" i="153"/>
  <c r="BE10" i="153"/>
  <c r="BE9" i="153"/>
  <c r="AE10" i="153"/>
  <c r="AE9" i="153"/>
  <c r="AE16" i="163"/>
  <c r="AE15" i="163"/>
  <c r="AE12" i="163"/>
  <c r="AE10" i="163"/>
  <c r="AE11" i="163"/>
  <c r="AE13" i="163"/>
  <c r="AE9" i="163"/>
  <c r="AE16" i="154"/>
  <c r="AE19" i="154"/>
  <c r="AE15" i="154"/>
  <c r="AE10" i="154"/>
  <c r="AE9" i="154"/>
  <c r="AE11" i="154"/>
  <c r="AE13" i="154"/>
  <c r="BD9" i="156"/>
  <c r="BD10" i="156"/>
  <c r="CM9" i="156"/>
  <c r="CM10" i="156"/>
  <c r="CL9" i="156"/>
  <c r="CL10" i="156"/>
  <c r="CK9" i="156"/>
  <c r="CK10" i="156"/>
  <c r="CJ9" i="156"/>
  <c r="CJ10" i="156"/>
  <c r="CN10" i="156" s="1"/>
  <c r="CH9" i="156"/>
  <c r="CH10" i="156"/>
  <c r="CG9" i="156"/>
  <c r="CG10" i="156"/>
  <c r="CF9" i="156"/>
  <c r="CF10" i="156"/>
  <c r="CE9" i="156"/>
  <c r="CE10" i="156"/>
  <c r="CC9" i="156"/>
  <c r="CC10" i="156"/>
  <c r="CB9" i="156"/>
  <c r="CB10" i="156"/>
  <c r="CA9" i="156"/>
  <c r="CA10" i="156"/>
  <c r="BZ9" i="156"/>
  <c r="BZ10" i="156"/>
  <c r="BX9" i="156"/>
  <c r="BX10" i="156"/>
  <c r="BW9" i="156"/>
  <c r="BW10" i="156"/>
  <c r="BV9" i="156"/>
  <c r="BV10" i="156"/>
  <c r="BU9" i="156"/>
  <c r="BU10" i="156"/>
  <c r="BY10" i="156" s="1"/>
  <c r="BS9" i="156"/>
  <c r="BS10" i="156"/>
  <c r="BR9" i="156"/>
  <c r="BR10" i="156"/>
  <c r="BQ9" i="156"/>
  <c r="BQ10" i="156"/>
  <c r="BP9" i="156"/>
  <c r="BP10" i="156"/>
  <c r="BN9" i="156"/>
  <c r="BN10" i="156"/>
  <c r="BM9" i="156"/>
  <c r="BM10" i="156"/>
  <c r="BL9" i="156"/>
  <c r="BL10" i="156"/>
  <c r="BK9" i="156"/>
  <c r="BK10" i="156"/>
  <c r="BC9" i="156"/>
  <c r="BC10" i="156"/>
  <c r="BE9" i="158"/>
  <c r="BD9" i="158"/>
  <c r="CN9" i="158"/>
  <c r="CM9" i="158"/>
  <c r="CL9" i="158"/>
  <c r="CK9" i="158"/>
  <c r="CJ9" i="158"/>
  <c r="CI9" i="158"/>
  <c r="CH9" i="158"/>
  <c r="CG9" i="158"/>
  <c r="CF9" i="158"/>
  <c r="CE9" i="158"/>
  <c r="CD9" i="158"/>
  <c r="CC9" i="158"/>
  <c r="CB9" i="158"/>
  <c r="CA9" i="158"/>
  <c r="BZ9" i="158"/>
  <c r="BY9" i="158"/>
  <c r="BX9" i="158"/>
  <c r="BW9" i="158"/>
  <c r="BV9" i="158"/>
  <c r="BU9" i="158"/>
  <c r="BT9" i="158"/>
  <c r="BS9" i="158"/>
  <c r="BR9" i="158"/>
  <c r="BQ9" i="158"/>
  <c r="BP9" i="158"/>
  <c r="BO9" i="158"/>
  <c r="BN9" i="158"/>
  <c r="BM9" i="158"/>
  <c r="BL9" i="158"/>
  <c r="BK9" i="158"/>
  <c r="BC9" i="158"/>
  <c r="BE9" i="157"/>
  <c r="BD9" i="157"/>
  <c r="CN9" i="157"/>
  <c r="CM9" i="157"/>
  <c r="CL9" i="157"/>
  <c r="CK9" i="157"/>
  <c r="CJ9" i="157"/>
  <c r="CI9" i="157"/>
  <c r="CH9" i="157"/>
  <c r="CG9" i="157"/>
  <c r="CF9" i="157"/>
  <c r="CE9" i="157"/>
  <c r="CD9" i="157"/>
  <c r="CC9" i="157"/>
  <c r="CB9" i="157"/>
  <c r="CA9" i="157"/>
  <c r="BZ9" i="157"/>
  <c r="BY9" i="157"/>
  <c r="BX9" i="157"/>
  <c r="BW9" i="157"/>
  <c r="BV9" i="157"/>
  <c r="BU9" i="157"/>
  <c r="BT9" i="157"/>
  <c r="BS9" i="157"/>
  <c r="BR9" i="157"/>
  <c r="BQ9" i="157"/>
  <c r="BP9" i="157"/>
  <c r="BO9" i="157"/>
  <c r="BN9" i="157"/>
  <c r="BM9" i="157"/>
  <c r="BL9" i="157"/>
  <c r="BK9" i="157"/>
  <c r="BC9" i="157"/>
  <c r="BE22" i="154"/>
  <c r="V13" i="154"/>
  <c r="V10" i="154"/>
  <c r="V14" i="154"/>
  <c r="V9" i="154"/>
  <c r="V12" i="154"/>
  <c r="CM10" i="162"/>
  <c r="CM9" i="162"/>
  <c r="CL10" i="162"/>
  <c r="CL9" i="162"/>
  <c r="CK10" i="162"/>
  <c r="CK9" i="162"/>
  <c r="CJ10" i="162"/>
  <c r="CJ9" i="162"/>
  <c r="CH10" i="162"/>
  <c r="CH9" i="162"/>
  <c r="CG10" i="162"/>
  <c r="CG9" i="162"/>
  <c r="CF10" i="162"/>
  <c r="CF9" i="162"/>
  <c r="CE10" i="162"/>
  <c r="CI10" i="162" s="1"/>
  <c r="CE9" i="162"/>
  <c r="CC10" i="162"/>
  <c r="CC9" i="162"/>
  <c r="CB10" i="162"/>
  <c r="CB9" i="162"/>
  <c r="CA10" i="162"/>
  <c r="CA9" i="162"/>
  <c r="BZ10" i="162"/>
  <c r="BZ9" i="162"/>
  <c r="BX10" i="162"/>
  <c r="BX9" i="162"/>
  <c r="BW10" i="162"/>
  <c r="BW9" i="162"/>
  <c r="BV10" i="162"/>
  <c r="BV9" i="162"/>
  <c r="BU10" i="162"/>
  <c r="BU9" i="162"/>
  <c r="BS10" i="162"/>
  <c r="BS9" i="162"/>
  <c r="BR10" i="162"/>
  <c r="BR9" i="162"/>
  <c r="BQ10" i="162"/>
  <c r="BQ9" i="162"/>
  <c r="BP10" i="162"/>
  <c r="BT10" i="162" s="1"/>
  <c r="BP9" i="162"/>
  <c r="BT9" i="162" s="1"/>
  <c r="BN10" i="162"/>
  <c r="BN9" i="162"/>
  <c r="BM10" i="162"/>
  <c r="BM9" i="162"/>
  <c r="BL10" i="162"/>
  <c r="BL9" i="162"/>
  <c r="BK10" i="162"/>
  <c r="BK9" i="162"/>
  <c r="BO9" i="162" s="1"/>
  <c r="BC10" i="162"/>
  <c r="BC9" i="162"/>
  <c r="CM11" i="160"/>
  <c r="CM10" i="160"/>
  <c r="CM9" i="160"/>
  <c r="CL11" i="160"/>
  <c r="CL10" i="160"/>
  <c r="CL9" i="160"/>
  <c r="CK11" i="160"/>
  <c r="CK10" i="160"/>
  <c r="CK9" i="160"/>
  <c r="CJ11" i="160"/>
  <c r="CJ10" i="160"/>
  <c r="CN10" i="160" s="1"/>
  <c r="CJ9" i="160"/>
  <c r="CH11" i="160"/>
  <c r="CH10" i="160"/>
  <c r="CH9" i="160"/>
  <c r="CG11" i="160"/>
  <c r="CG10" i="160"/>
  <c r="CG9" i="160"/>
  <c r="CF11" i="160"/>
  <c r="CF10" i="160"/>
  <c r="CF9" i="160"/>
  <c r="CE11" i="160"/>
  <c r="CE10" i="160"/>
  <c r="CE9" i="160"/>
  <c r="CC11" i="160"/>
  <c r="CC10" i="160"/>
  <c r="CC9" i="160"/>
  <c r="CB11" i="160"/>
  <c r="CB10" i="160"/>
  <c r="CB9" i="160"/>
  <c r="CA11" i="160"/>
  <c r="CA10" i="160"/>
  <c r="CA9" i="160"/>
  <c r="BZ11" i="160"/>
  <c r="BZ10" i="160"/>
  <c r="BZ9" i="160"/>
  <c r="BX11" i="160"/>
  <c r="BX10" i="160"/>
  <c r="BX9" i="160"/>
  <c r="BW11" i="160"/>
  <c r="BW10" i="160"/>
  <c r="BW9" i="160"/>
  <c r="BV11" i="160"/>
  <c r="BV10" i="160"/>
  <c r="BV9" i="160"/>
  <c r="BU11" i="160"/>
  <c r="BU10" i="160"/>
  <c r="BU9" i="160"/>
  <c r="BS11" i="160"/>
  <c r="BS10" i="160"/>
  <c r="BS9" i="160"/>
  <c r="BR11" i="160"/>
  <c r="BR10" i="160"/>
  <c r="BR9" i="160"/>
  <c r="BQ11" i="160"/>
  <c r="BQ10" i="160"/>
  <c r="BQ9" i="160"/>
  <c r="BP11" i="160"/>
  <c r="BP10" i="160"/>
  <c r="BP9" i="160"/>
  <c r="BN11" i="160"/>
  <c r="BN10" i="160"/>
  <c r="BN9" i="160"/>
  <c r="BM11" i="160"/>
  <c r="BM10" i="160"/>
  <c r="BM9" i="160"/>
  <c r="BL11" i="160"/>
  <c r="BL10" i="160"/>
  <c r="BL9" i="160"/>
  <c r="BK11" i="160"/>
  <c r="BK10" i="160"/>
  <c r="BK9" i="160"/>
  <c r="BC11" i="160"/>
  <c r="BC9" i="160"/>
  <c r="BE20" i="163"/>
  <c r="BN20" i="163"/>
  <c r="BM20" i="163"/>
  <c r="BE17" i="154"/>
  <c r="BE21" i="154"/>
  <c r="BE15" i="154"/>
  <c r="BE19" i="154"/>
  <c r="BE16" i="154"/>
  <c r="BE20" i="154"/>
  <c r="BE13" i="154"/>
  <c r="BE10" i="154"/>
  <c r="BE18" i="154"/>
  <c r="BE14" i="154"/>
  <c r="BE9" i="154"/>
  <c r="BE11" i="154"/>
  <c r="BE12" i="154"/>
  <c r="CN17" i="154"/>
  <c r="CN21" i="154"/>
  <c r="CN15" i="154"/>
  <c r="CN19" i="154"/>
  <c r="CN16" i="154"/>
  <c r="CN20" i="154"/>
  <c r="CN13" i="154"/>
  <c r="CN10" i="154"/>
  <c r="CN18" i="154"/>
  <c r="CN14" i="154"/>
  <c r="CN9" i="154"/>
  <c r="CN11" i="154"/>
  <c r="CN12" i="154"/>
  <c r="CM17" i="154"/>
  <c r="CM21" i="154"/>
  <c r="CM15" i="154"/>
  <c r="CM19" i="154"/>
  <c r="CM16" i="154"/>
  <c r="CM20" i="154"/>
  <c r="CM13" i="154"/>
  <c r="CM10" i="154"/>
  <c r="CM18" i="154"/>
  <c r="CM14" i="154"/>
  <c r="CM9" i="154"/>
  <c r="CM11" i="154"/>
  <c r="CM12" i="154"/>
  <c r="CL17" i="154"/>
  <c r="CL21" i="154"/>
  <c r="CL15" i="154"/>
  <c r="CL19" i="154"/>
  <c r="CL16" i="154"/>
  <c r="CL20" i="154"/>
  <c r="CL13" i="154"/>
  <c r="CL10" i="154"/>
  <c r="CL18" i="154"/>
  <c r="CL14" i="154"/>
  <c r="CL9" i="154"/>
  <c r="CL11" i="154"/>
  <c r="CL12" i="154"/>
  <c r="CJ17" i="154"/>
  <c r="CJ21" i="154"/>
  <c r="CJ15" i="154"/>
  <c r="CJ19" i="154"/>
  <c r="CJ16" i="154"/>
  <c r="CJ20" i="154"/>
  <c r="CJ13" i="154"/>
  <c r="CJ10" i="154"/>
  <c r="CJ18" i="154"/>
  <c r="CJ14" i="154"/>
  <c r="CJ9" i="154"/>
  <c r="CJ11" i="154"/>
  <c r="CJ12" i="154"/>
  <c r="CI17" i="154"/>
  <c r="CI21" i="154"/>
  <c r="CI15" i="154"/>
  <c r="CI19" i="154"/>
  <c r="CI16" i="154"/>
  <c r="CI20" i="154"/>
  <c r="CI13" i="154"/>
  <c r="CI10" i="154"/>
  <c r="CI18" i="154"/>
  <c r="CI14" i="154"/>
  <c r="CI9" i="154"/>
  <c r="CI11" i="154"/>
  <c r="CI12" i="154"/>
  <c r="CH17" i="154"/>
  <c r="CH21" i="154"/>
  <c r="CH15" i="154"/>
  <c r="CH19" i="154"/>
  <c r="CH16" i="154"/>
  <c r="CH20" i="154"/>
  <c r="CH13" i="154"/>
  <c r="CH10" i="154"/>
  <c r="CH18" i="154"/>
  <c r="CH14" i="154"/>
  <c r="CH9" i="154"/>
  <c r="CH11" i="154"/>
  <c r="CH12" i="154"/>
  <c r="CG17" i="154"/>
  <c r="CG21" i="154"/>
  <c r="CG15" i="154"/>
  <c r="CG19" i="154"/>
  <c r="CG16" i="154"/>
  <c r="CG20" i="154"/>
  <c r="CG13" i="154"/>
  <c r="CK13" i="154" s="1"/>
  <c r="CG10" i="154"/>
  <c r="CK10" i="154" s="1"/>
  <c r="CG18" i="154"/>
  <c r="CG14" i="154"/>
  <c r="CG9" i="154"/>
  <c r="CG11" i="154"/>
  <c r="CG12" i="154"/>
  <c r="CE17" i="154"/>
  <c r="CE21" i="154"/>
  <c r="CE15" i="154"/>
  <c r="CE19" i="154"/>
  <c r="CE16" i="154"/>
  <c r="CE20" i="154"/>
  <c r="CE13" i="154"/>
  <c r="CE10" i="154"/>
  <c r="CE18" i="154"/>
  <c r="CE14" i="154"/>
  <c r="CE9" i="154"/>
  <c r="CE11" i="154"/>
  <c r="CE12" i="154"/>
  <c r="CD17" i="154"/>
  <c r="CD21" i="154"/>
  <c r="CD15" i="154"/>
  <c r="CD19" i="154"/>
  <c r="CD16" i="154"/>
  <c r="CD20" i="154"/>
  <c r="CD13" i="154"/>
  <c r="CD10" i="154"/>
  <c r="CD18" i="154"/>
  <c r="CD14" i="154"/>
  <c r="CD9" i="154"/>
  <c r="CD11" i="154"/>
  <c r="CD12" i="154"/>
  <c r="CC17" i="154"/>
  <c r="CC21" i="154"/>
  <c r="CC15" i="154"/>
  <c r="CC19" i="154"/>
  <c r="CC16" i="154"/>
  <c r="CC20" i="154"/>
  <c r="CC13" i="154"/>
  <c r="CC10" i="154"/>
  <c r="CC18" i="154"/>
  <c r="CC14" i="154"/>
  <c r="CC9" i="154"/>
  <c r="CC11" i="154"/>
  <c r="CC12" i="154"/>
  <c r="CB17" i="154"/>
  <c r="CB21" i="154"/>
  <c r="CB15" i="154"/>
  <c r="CB19" i="154"/>
  <c r="CB16" i="154"/>
  <c r="CB20" i="154"/>
  <c r="CB13" i="154"/>
  <c r="CB10" i="154"/>
  <c r="CB18" i="154"/>
  <c r="CB14" i="154"/>
  <c r="CB9" i="154"/>
  <c r="CB11" i="154"/>
  <c r="CB12" i="154"/>
  <c r="BZ17" i="154"/>
  <c r="BZ21" i="154"/>
  <c r="BZ15" i="154"/>
  <c r="BZ19" i="154"/>
  <c r="BZ16" i="154"/>
  <c r="BZ20" i="154"/>
  <c r="BZ13" i="154"/>
  <c r="BZ10" i="154"/>
  <c r="BZ18" i="154"/>
  <c r="BZ14" i="154"/>
  <c r="BZ9" i="154"/>
  <c r="BZ11" i="154"/>
  <c r="BZ12" i="154"/>
  <c r="BY17" i="154"/>
  <c r="BY21" i="154"/>
  <c r="BY15" i="154"/>
  <c r="BY19" i="154"/>
  <c r="BY16" i="154"/>
  <c r="BY20" i="154"/>
  <c r="BY13" i="154"/>
  <c r="BY10" i="154"/>
  <c r="BY18" i="154"/>
  <c r="BY14" i="154"/>
  <c r="BY9" i="154"/>
  <c r="BY11" i="154"/>
  <c r="BY12" i="154"/>
  <c r="BX17" i="154"/>
  <c r="BX21" i="154"/>
  <c r="BX15" i="154"/>
  <c r="BX19" i="154"/>
  <c r="BX16" i="154"/>
  <c r="BX20" i="154"/>
  <c r="BX13" i="154"/>
  <c r="BX10" i="154"/>
  <c r="BX18" i="154"/>
  <c r="BX14" i="154"/>
  <c r="BX9" i="154"/>
  <c r="BX11" i="154"/>
  <c r="BX12" i="154"/>
  <c r="BW17" i="154"/>
  <c r="BW21" i="154"/>
  <c r="BW15" i="154"/>
  <c r="BW19" i="154"/>
  <c r="BW16" i="154"/>
  <c r="BW20" i="154"/>
  <c r="BW13" i="154"/>
  <c r="BW10" i="154"/>
  <c r="BW18" i="154"/>
  <c r="BW14" i="154"/>
  <c r="BW9" i="154"/>
  <c r="BW11" i="154"/>
  <c r="BW12" i="154"/>
  <c r="BU17" i="154"/>
  <c r="BU21" i="154"/>
  <c r="BU15" i="154"/>
  <c r="BU19" i="154"/>
  <c r="BU16" i="154"/>
  <c r="BU20" i="154"/>
  <c r="BU13" i="154"/>
  <c r="BU10" i="154"/>
  <c r="BU18" i="154"/>
  <c r="BU14" i="154"/>
  <c r="BU9" i="154"/>
  <c r="BU11" i="154"/>
  <c r="BU12" i="154"/>
  <c r="BT17" i="154"/>
  <c r="BT21" i="154"/>
  <c r="BT15" i="154"/>
  <c r="BT19" i="154"/>
  <c r="BT16" i="154"/>
  <c r="BT20" i="154"/>
  <c r="BT13" i="154"/>
  <c r="BT10" i="154"/>
  <c r="BT18" i="154"/>
  <c r="BT14" i="154"/>
  <c r="BT9" i="154"/>
  <c r="BT11" i="154"/>
  <c r="BT12" i="154"/>
  <c r="BS17" i="154"/>
  <c r="BS21" i="154"/>
  <c r="BS15" i="154"/>
  <c r="BS19" i="154"/>
  <c r="BS16" i="154"/>
  <c r="BS20" i="154"/>
  <c r="BS13" i="154"/>
  <c r="BS10" i="154"/>
  <c r="BS18" i="154"/>
  <c r="BS14" i="154"/>
  <c r="BS9" i="154"/>
  <c r="BS11" i="154"/>
  <c r="BS12" i="154"/>
  <c r="BR17" i="154"/>
  <c r="BR21" i="154"/>
  <c r="BR15" i="154"/>
  <c r="BR19" i="154"/>
  <c r="BR16" i="154"/>
  <c r="BR20" i="154"/>
  <c r="BR13" i="154"/>
  <c r="BR10" i="154"/>
  <c r="BR18" i="154"/>
  <c r="BR14" i="154"/>
  <c r="BR9" i="154"/>
  <c r="BR11" i="154"/>
  <c r="BR12" i="154"/>
  <c r="BP17" i="154"/>
  <c r="BP21" i="154"/>
  <c r="BP15" i="154"/>
  <c r="BP19" i="154"/>
  <c r="BP16" i="154"/>
  <c r="BP20" i="154"/>
  <c r="BP13" i="154"/>
  <c r="BP10" i="154"/>
  <c r="BP18" i="154"/>
  <c r="BP14" i="154"/>
  <c r="BP9" i="154"/>
  <c r="BP11" i="154"/>
  <c r="BP12" i="154"/>
  <c r="BO17" i="154"/>
  <c r="BO21" i="154"/>
  <c r="BO15" i="154"/>
  <c r="BO19" i="154"/>
  <c r="BO16" i="154"/>
  <c r="BO20" i="154"/>
  <c r="BO13" i="154"/>
  <c r="BO10" i="154"/>
  <c r="BO18" i="154"/>
  <c r="BO14" i="154"/>
  <c r="BO9" i="154"/>
  <c r="BO11" i="154"/>
  <c r="BO12" i="154"/>
  <c r="BN17" i="154"/>
  <c r="BN21" i="154"/>
  <c r="BN15" i="154"/>
  <c r="BN19" i="154"/>
  <c r="BN16" i="154"/>
  <c r="BN20" i="154"/>
  <c r="BN13" i="154"/>
  <c r="BN10" i="154"/>
  <c r="BN18" i="154"/>
  <c r="BN14" i="154"/>
  <c r="BN9" i="154"/>
  <c r="BN11" i="154"/>
  <c r="BN12" i="154"/>
  <c r="BM17" i="154"/>
  <c r="BM21" i="154"/>
  <c r="BM15" i="154"/>
  <c r="BM19" i="154"/>
  <c r="BM16" i="154"/>
  <c r="BM20" i="154"/>
  <c r="BM13" i="154"/>
  <c r="BM10" i="154"/>
  <c r="BM18" i="154"/>
  <c r="BM14" i="154"/>
  <c r="BM9" i="154"/>
  <c r="BM11" i="154"/>
  <c r="BM12" i="154"/>
  <c r="CN11" i="153"/>
  <c r="CN10" i="153"/>
  <c r="CN9" i="153"/>
  <c r="CM11" i="153"/>
  <c r="CM10" i="153"/>
  <c r="CM9" i="153"/>
  <c r="CL11" i="153"/>
  <c r="CL10" i="153"/>
  <c r="CL9" i="153"/>
  <c r="CJ11" i="153"/>
  <c r="CJ10" i="153"/>
  <c r="CJ9" i="153"/>
  <c r="CI11" i="153"/>
  <c r="CI10" i="153"/>
  <c r="CI9" i="153"/>
  <c r="CH11" i="153"/>
  <c r="CH10" i="153"/>
  <c r="CH9" i="153"/>
  <c r="CG11" i="153"/>
  <c r="CG10" i="153"/>
  <c r="CK10" i="153" s="1"/>
  <c r="CG9" i="153"/>
  <c r="CK9" i="153" s="1"/>
  <c r="CE11" i="153"/>
  <c r="CE10" i="153"/>
  <c r="CE9" i="153"/>
  <c r="CD11" i="153"/>
  <c r="CD10" i="153"/>
  <c r="CD9" i="153"/>
  <c r="CC11" i="153"/>
  <c r="CC10" i="153"/>
  <c r="CC9" i="153"/>
  <c r="CB11" i="153"/>
  <c r="CB10" i="153"/>
  <c r="CB9" i="153"/>
  <c r="BZ11" i="153"/>
  <c r="BZ10" i="153"/>
  <c r="BZ9" i="153"/>
  <c r="BY11" i="153"/>
  <c r="BY10" i="153"/>
  <c r="BY9" i="153"/>
  <c r="BX11" i="153"/>
  <c r="BX10" i="153"/>
  <c r="BX9" i="153"/>
  <c r="BW11" i="153"/>
  <c r="BW10" i="153"/>
  <c r="BW9" i="153"/>
  <c r="BU11" i="153"/>
  <c r="BU10" i="153"/>
  <c r="BU9" i="153"/>
  <c r="BT11" i="153"/>
  <c r="BT10" i="153"/>
  <c r="BT9" i="153"/>
  <c r="BS11" i="153"/>
  <c r="BS10" i="153"/>
  <c r="BS9" i="153"/>
  <c r="BR11" i="153"/>
  <c r="BR10" i="153"/>
  <c r="BR9" i="153"/>
  <c r="BP11" i="153"/>
  <c r="BP10" i="153"/>
  <c r="BP9" i="153"/>
  <c r="BO11" i="153"/>
  <c r="BO10" i="153"/>
  <c r="BO9" i="153"/>
  <c r="BN11" i="153"/>
  <c r="BN10" i="153"/>
  <c r="BN9" i="153"/>
  <c r="BM11" i="153"/>
  <c r="BM10" i="153"/>
  <c r="BQ10" i="153" s="1"/>
  <c r="BM9" i="153"/>
  <c r="BE21" i="163"/>
  <c r="BE23" i="163"/>
  <c r="BE19" i="163"/>
  <c r="BE22" i="163"/>
  <c r="BE18" i="163"/>
  <c r="BE17" i="163"/>
  <c r="BE16" i="163"/>
  <c r="BE15" i="163"/>
  <c r="BE12" i="163"/>
  <c r="BE10" i="163"/>
  <c r="BE11" i="163"/>
  <c r="BE13" i="163"/>
  <c r="BE14" i="163"/>
  <c r="BE9" i="163"/>
  <c r="CN21" i="163"/>
  <c r="CN23" i="163"/>
  <c r="CN19" i="163"/>
  <c r="CN22" i="163"/>
  <c r="CN18" i="163"/>
  <c r="CN17" i="163"/>
  <c r="CN16" i="163"/>
  <c r="CN15" i="163"/>
  <c r="CN12" i="163"/>
  <c r="CN10" i="163"/>
  <c r="CN11" i="163"/>
  <c r="CN13" i="163"/>
  <c r="CN14" i="163"/>
  <c r="CN9" i="163"/>
  <c r="CM21" i="163"/>
  <c r="CM23" i="163"/>
  <c r="CM19" i="163"/>
  <c r="CM22" i="163"/>
  <c r="CM18" i="163"/>
  <c r="CM17" i="163"/>
  <c r="CM16" i="163"/>
  <c r="CM15" i="163"/>
  <c r="CM12" i="163"/>
  <c r="CM10" i="163"/>
  <c r="CM11" i="163"/>
  <c r="CM13" i="163"/>
  <c r="CM14" i="163"/>
  <c r="CM9" i="163"/>
  <c r="CL21" i="163"/>
  <c r="CL23" i="163"/>
  <c r="CL19" i="163"/>
  <c r="CL22" i="163"/>
  <c r="CL18" i="163"/>
  <c r="CL17" i="163"/>
  <c r="CL16" i="163"/>
  <c r="CL15" i="163"/>
  <c r="CL12" i="163"/>
  <c r="CL10" i="163"/>
  <c r="CL11" i="163"/>
  <c r="CL13" i="163"/>
  <c r="CL14" i="163"/>
  <c r="CL9" i="163"/>
  <c r="CJ21" i="163"/>
  <c r="CJ23" i="163"/>
  <c r="CJ19" i="163"/>
  <c r="CJ22" i="163"/>
  <c r="CJ18" i="163"/>
  <c r="CJ17" i="163"/>
  <c r="CJ16" i="163"/>
  <c r="CJ15" i="163"/>
  <c r="CJ12" i="163"/>
  <c r="CJ10" i="163"/>
  <c r="CJ11" i="163"/>
  <c r="CJ13" i="163"/>
  <c r="CJ14" i="163"/>
  <c r="CJ9" i="163"/>
  <c r="CI21" i="163"/>
  <c r="CI23" i="163"/>
  <c r="CI19" i="163"/>
  <c r="CI22" i="163"/>
  <c r="CI18" i="163"/>
  <c r="CI17" i="163"/>
  <c r="CI16" i="163"/>
  <c r="CI15" i="163"/>
  <c r="CI12" i="163"/>
  <c r="CI10" i="163"/>
  <c r="CI11" i="163"/>
  <c r="CI13" i="163"/>
  <c r="CI14" i="163"/>
  <c r="CI9" i="163"/>
  <c r="CH21" i="163"/>
  <c r="CH23" i="163"/>
  <c r="CH19" i="163"/>
  <c r="CH22" i="163"/>
  <c r="CH18" i="163"/>
  <c r="CH17" i="163"/>
  <c r="CH16" i="163"/>
  <c r="CH15" i="163"/>
  <c r="CH12" i="163"/>
  <c r="CH10" i="163"/>
  <c r="CH11" i="163"/>
  <c r="CH13" i="163"/>
  <c r="CH14" i="163"/>
  <c r="CH9" i="163"/>
  <c r="CG21" i="163"/>
  <c r="CG23" i="163"/>
  <c r="CG19" i="163"/>
  <c r="CG22" i="163"/>
  <c r="CG18" i="163"/>
  <c r="CG17" i="163"/>
  <c r="CG16" i="163"/>
  <c r="CG15" i="163"/>
  <c r="CG12" i="163"/>
  <c r="CG10" i="163"/>
  <c r="CG11" i="163"/>
  <c r="CG13" i="163"/>
  <c r="CG14" i="163"/>
  <c r="CG9" i="163"/>
  <c r="CE21" i="163"/>
  <c r="CE23" i="163"/>
  <c r="CE19" i="163"/>
  <c r="CE22" i="163"/>
  <c r="CE18" i="163"/>
  <c r="CE17" i="163"/>
  <c r="CE16" i="163"/>
  <c r="CE15" i="163"/>
  <c r="CE12" i="163"/>
  <c r="CE10" i="163"/>
  <c r="CE11" i="163"/>
  <c r="CE13" i="163"/>
  <c r="CE14" i="163"/>
  <c r="CE9" i="163"/>
  <c r="CD21" i="163"/>
  <c r="CD23" i="163"/>
  <c r="CD19" i="163"/>
  <c r="CD22" i="163"/>
  <c r="CD18" i="163"/>
  <c r="CD17" i="163"/>
  <c r="CD16" i="163"/>
  <c r="CD15" i="163"/>
  <c r="CD12" i="163"/>
  <c r="CD10" i="163"/>
  <c r="CD11" i="163"/>
  <c r="CD13" i="163"/>
  <c r="CD14" i="163"/>
  <c r="CD9" i="163"/>
  <c r="CC21" i="163"/>
  <c r="CC23" i="163"/>
  <c r="CC19" i="163"/>
  <c r="CC22" i="163"/>
  <c r="CC18" i="163"/>
  <c r="CC17" i="163"/>
  <c r="CC16" i="163"/>
  <c r="CC15" i="163"/>
  <c r="CC12" i="163"/>
  <c r="CC10" i="163"/>
  <c r="CC11" i="163"/>
  <c r="CC13" i="163"/>
  <c r="CC14" i="163"/>
  <c r="CC9" i="163"/>
  <c r="CB21" i="163"/>
  <c r="CB23" i="163"/>
  <c r="CB19" i="163"/>
  <c r="CB22" i="163"/>
  <c r="CB18" i="163"/>
  <c r="CB17" i="163"/>
  <c r="CB16" i="163"/>
  <c r="CB15" i="163"/>
  <c r="CB12" i="163"/>
  <c r="CB10" i="163"/>
  <c r="CB11" i="163"/>
  <c r="CB13" i="163"/>
  <c r="CB14" i="163"/>
  <c r="CB9" i="163"/>
  <c r="BZ21" i="163"/>
  <c r="BZ23" i="163"/>
  <c r="BZ19" i="163"/>
  <c r="BZ22" i="163"/>
  <c r="BZ18" i="163"/>
  <c r="BZ17" i="163"/>
  <c r="BZ16" i="163"/>
  <c r="BZ15" i="163"/>
  <c r="BZ12" i="163"/>
  <c r="BZ10" i="163"/>
  <c r="BZ11" i="163"/>
  <c r="BZ13" i="163"/>
  <c r="BZ14" i="163"/>
  <c r="BZ9" i="163"/>
  <c r="BY21" i="163"/>
  <c r="BY23" i="163"/>
  <c r="BY19" i="163"/>
  <c r="BY22" i="163"/>
  <c r="BY18" i="163"/>
  <c r="BY17" i="163"/>
  <c r="BY16" i="163"/>
  <c r="BY15" i="163"/>
  <c r="BY12" i="163"/>
  <c r="BY10" i="163"/>
  <c r="BY11" i="163"/>
  <c r="BY13" i="163"/>
  <c r="BY14" i="163"/>
  <c r="BY9" i="163"/>
  <c r="BX21" i="163"/>
  <c r="BX23" i="163"/>
  <c r="BX19" i="163"/>
  <c r="BX22" i="163"/>
  <c r="BX18" i="163"/>
  <c r="BX17" i="163"/>
  <c r="BX16" i="163"/>
  <c r="BX15" i="163"/>
  <c r="BX12" i="163"/>
  <c r="BX10" i="163"/>
  <c r="BX11" i="163"/>
  <c r="BX13" i="163"/>
  <c r="BX14" i="163"/>
  <c r="BX9" i="163"/>
  <c r="BW21" i="163"/>
  <c r="BW23" i="163"/>
  <c r="BW19" i="163"/>
  <c r="BW22" i="163"/>
  <c r="BW18" i="163"/>
  <c r="BW17" i="163"/>
  <c r="BW16" i="163"/>
  <c r="BW15" i="163"/>
  <c r="BW12" i="163"/>
  <c r="BW10" i="163"/>
  <c r="BW11" i="163"/>
  <c r="BW13" i="163"/>
  <c r="BW14" i="163"/>
  <c r="BW9" i="163"/>
  <c r="BU21" i="163"/>
  <c r="BU23" i="163"/>
  <c r="BU19" i="163"/>
  <c r="BU22" i="163"/>
  <c r="BU18" i="163"/>
  <c r="BU17" i="163"/>
  <c r="BU16" i="163"/>
  <c r="BU15" i="163"/>
  <c r="BU12" i="163"/>
  <c r="BU10" i="163"/>
  <c r="BU11" i="163"/>
  <c r="BU13" i="163"/>
  <c r="BU14" i="163"/>
  <c r="BU9" i="163"/>
  <c r="BT21" i="163"/>
  <c r="BT23" i="163"/>
  <c r="BT19" i="163"/>
  <c r="BT22" i="163"/>
  <c r="BT18" i="163"/>
  <c r="BT17" i="163"/>
  <c r="BT16" i="163"/>
  <c r="BT15" i="163"/>
  <c r="BT12" i="163"/>
  <c r="BT10" i="163"/>
  <c r="BT11" i="163"/>
  <c r="BT13" i="163"/>
  <c r="BT14" i="163"/>
  <c r="BT9" i="163"/>
  <c r="BS21" i="163"/>
  <c r="BS23" i="163"/>
  <c r="BS19" i="163"/>
  <c r="BS22" i="163"/>
  <c r="BS18" i="163"/>
  <c r="BS17" i="163"/>
  <c r="BS16" i="163"/>
  <c r="BS15" i="163"/>
  <c r="BS12" i="163"/>
  <c r="BS10" i="163"/>
  <c r="BS11" i="163"/>
  <c r="BS13" i="163"/>
  <c r="BS14" i="163"/>
  <c r="BS9" i="163"/>
  <c r="BR21" i="163"/>
  <c r="BR23" i="163"/>
  <c r="BR19" i="163"/>
  <c r="BR22" i="163"/>
  <c r="BR18" i="163"/>
  <c r="BR17" i="163"/>
  <c r="BR16" i="163"/>
  <c r="BR15" i="163"/>
  <c r="BR12" i="163"/>
  <c r="BR10" i="163"/>
  <c r="BR11" i="163"/>
  <c r="BR13" i="163"/>
  <c r="BR14" i="163"/>
  <c r="BR9" i="163"/>
  <c r="BP21" i="163"/>
  <c r="BP23" i="163"/>
  <c r="BP19" i="163"/>
  <c r="BP22" i="163"/>
  <c r="BP18" i="163"/>
  <c r="BP17" i="163"/>
  <c r="BP16" i="163"/>
  <c r="BP15" i="163"/>
  <c r="BP12" i="163"/>
  <c r="BP10" i="163"/>
  <c r="BP11" i="163"/>
  <c r="BP13" i="163"/>
  <c r="BP14" i="163"/>
  <c r="BP9" i="163"/>
  <c r="BO21" i="163"/>
  <c r="BO23" i="163"/>
  <c r="BO19" i="163"/>
  <c r="BO22" i="163"/>
  <c r="BO18" i="163"/>
  <c r="BO17" i="163"/>
  <c r="BO16" i="163"/>
  <c r="BO15" i="163"/>
  <c r="BO12" i="163"/>
  <c r="BO10" i="163"/>
  <c r="BO11" i="163"/>
  <c r="BO13" i="163"/>
  <c r="BO14" i="163"/>
  <c r="BO9" i="163"/>
  <c r="BN21" i="163"/>
  <c r="BN23" i="163"/>
  <c r="BN19" i="163"/>
  <c r="BN22" i="163"/>
  <c r="BN18" i="163"/>
  <c r="BN17" i="163"/>
  <c r="BN16" i="163"/>
  <c r="BN15" i="163"/>
  <c r="BN12" i="163"/>
  <c r="BN10" i="163"/>
  <c r="BN11" i="163"/>
  <c r="BN13" i="163"/>
  <c r="BN14" i="163"/>
  <c r="BN9" i="163"/>
  <c r="BM21" i="163"/>
  <c r="BM23" i="163"/>
  <c r="BQ23" i="163" s="1"/>
  <c r="BM19" i="163"/>
  <c r="BM22" i="163"/>
  <c r="BM18" i="163"/>
  <c r="BM17" i="163"/>
  <c r="BM16" i="163"/>
  <c r="BM15" i="163"/>
  <c r="BM12" i="163"/>
  <c r="BM10" i="163"/>
  <c r="BM11" i="163"/>
  <c r="BM13" i="163"/>
  <c r="BM14" i="163"/>
  <c r="BM9" i="163"/>
  <c r="BQ9" i="163" s="1"/>
  <c r="BC9" i="142"/>
  <c r="CL9" i="142"/>
  <c r="CK9" i="142"/>
  <c r="CJ9" i="142"/>
  <c r="CH9" i="142"/>
  <c r="CG9" i="142"/>
  <c r="CF9" i="142"/>
  <c r="CE9" i="142"/>
  <c r="CI9" i="142" s="1"/>
  <c r="CC9" i="142"/>
  <c r="CB9" i="142"/>
  <c r="CA9" i="142"/>
  <c r="BZ9" i="142"/>
  <c r="BX9" i="142"/>
  <c r="BW9" i="142"/>
  <c r="BV9" i="142"/>
  <c r="BU9" i="142"/>
  <c r="BS9" i="142"/>
  <c r="BR9" i="142"/>
  <c r="BQ9" i="142"/>
  <c r="BP9" i="142"/>
  <c r="BT9" i="142" s="1"/>
  <c r="BN9" i="142"/>
  <c r="BM9" i="142"/>
  <c r="BL9" i="142"/>
  <c r="BK9" i="142"/>
  <c r="CO22" i="163"/>
  <c r="CO18" i="163"/>
  <c r="CO17" i="163"/>
  <c r="CO16" i="163"/>
  <c r="CO15" i="163"/>
  <c r="CO12" i="163"/>
  <c r="CO10" i="163"/>
  <c r="CO11" i="163"/>
  <c r="CO13" i="163"/>
  <c r="CO14" i="163"/>
  <c r="CO9" i="163"/>
  <c r="AW7" i="163"/>
  <c r="AO7" i="163"/>
  <c r="AG7" i="163"/>
  <c r="X7" i="163"/>
  <c r="O7" i="163"/>
  <c r="G7" i="163"/>
  <c r="AW6" i="163"/>
  <c r="AO6" i="163"/>
  <c r="AG6" i="163"/>
  <c r="X6" i="163"/>
  <c r="O6" i="163"/>
  <c r="G6" i="163"/>
  <c r="O5" i="163"/>
  <c r="O4" i="163"/>
  <c r="BF17" i="163" s="1"/>
  <c r="BI3" i="163"/>
  <c r="C3" i="163"/>
  <c r="CO2" i="163"/>
  <c r="CN2" i="163"/>
  <c r="CM2" i="163"/>
  <c r="CL2" i="163"/>
  <c r="CJ2" i="163"/>
  <c r="CI2" i="163"/>
  <c r="CH2" i="163"/>
  <c r="CG2" i="163"/>
  <c r="CE2" i="163"/>
  <c r="CD2" i="163"/>
  <c r="CC2" i="163"/>
  <c r="CB2" i="163"/>
  <c r="BZ2" i="163"/>
  <c r="BY2" i="163"/>
  <c r="BX2" i="163"/>
  <c r="BW2" i="163"/>
  <c r="BU2" i="163"/>
  <c r="BT2" i="163"/>
  <c r="BS2" i="163"/>
  <c r="BR2" i="163"/>
  <c r="BP2" i="163"/>
  <c r="BO2" i="163"/>
  <c r="BN2" i="163"/>
  <c r="BM2" i="163"/>
  <c r="BE2" i="163"/>
  <c r="AU7" i="162"/>
  <c r="AM7" i="162"/>
  <c r="AE7" i="162"/>
  <c r="W7" i="162"/>
  <c r="O7" i="162"/>
  <c r="G7" i="162"/>
  <c r="AU6" i="162"/>
  <c r="AM6" i="162"/>
  <c r="AE6" i="162"/>
  <c r="W6" i="162"/>
  <c r="O6" i="162"/>
  <c r="G6" i="162"/>
  <c r="O5" i="162"/>
  <c r="O4" i="162"/>
  <c r="BD10" i="162" s="1"/>
  <c r="BG3" i="162"/>
  <c r="C3" i="162"/>
  <c r="CM2" i="162"/>
  <c r="CL2" i="162"/>
  <c r="CK2" i="162"/>
  <c r="CJ2" i="162"/>
  <c r="CH2" i="162"/>
  <c r="CG2" i="162"/>
  <c r="CF2" i="162"/>
  <c r="CE2" i="162"/>
  <c r="CC2" i="162"/>
  <c r="CB2" i="162"/>
  <c r="CA2" i="162"/>
  <c r="BZ2" i="162"/>
  <c r="BX2" i="162"/>
  <c r="BW2" i="162"/>
  <c r="BV2" i="162"/>
  <c r="BU2" i="162"/>
  <c r="BS2" i="162"/>
  <c r="BR2" i="162"/>
  <c r="BQ2" i="162"/>
  <c r="BP2" i="162"/>
  <c r="BN2" i="162"/>
  <c r="BM2" i="162"/>
  <c r="BL2" i="162"/>
  <c r="BK2" i="162"/>
  <c r="BC2" i="162"/>
  <c r="CO9" i="153"/>
  <c r="CO10" i="153"/>
  <c r="BE9" i="155"/>
  <c r="CN9" i="155"/>
  <c r="CM9" i="155"/>
  <c r="CL9" i="155"/>
  <c r="CK9" i="155"/>
  <c r="CJ9" i="155"/>
  <c r="CI9" i="155"/>
  <c r="CH9" i="155"/>
  <c r="CG9" i="155"/>
  <c r="CF9" i="155"/>
  <c r="CE9" i="155"/>
  <c r="CD9" i="155"/>
  <c r="CC9" i="155"/>
  <c r="CB9" i="155"/>
  <c r="CA9" i="155"/>
  <c r="BZ9" i="155"/>
  <c r="BY9" i="155"/>
  <c r="BX9" i="155"/>
  <c r="BW9" i="155"/>
  <c r="BV9" i="155"/>
  <c r="BU9" i="155"/>
  <c r="BS9" i="155"/>
  <c r="BR9" i="155"/>
  <c r="BQ9" i="155"/>
  <c r="BP9" i="155"/>
  <c r="BT9" i="155" s="1"/>
  <c r="BN9" i="155"/>
  <c r="BM9" i="155"/>
  <c r="BL9" i="155"/>
  <c r="BK9" i="155"/>
  <c r="BO9" i="155" s="1"/>
  <c r="BC9" i="155"/>
  <c r="CO15" i="154"/>
  <c r="CO19" i="154"/>
  <c r="CO16" i="154"/>
  <c r="CO20" i="154"/>
  <c r="CO13" i="154"/>
  <c r="CO10" i="154"/>
  <c r="CO18" i="154"/>
  <c r="CO14" i="154"/>
  <c r="CO9" i="154"/>
  <c r="CO11" i="154"/>
  <c r="CO12" i="154"/>
  <c r="CM9" i="142"/>
  <c r="BO9" i="160" l="1"/>
  <c r="BT9" i="160"/>
  <c r="CD9" i="160"/>
  <c r="CI9" i="160"/>
  <c r="CN9" i="160"/>
  <c r="BT10" i="160"/>
  <c r="CI10" i="160"/>
  <c r="CD10" i="160"/>
  <c r="BO10" i="160"/>
  <c r="BY10" i="160"/>
  <c r="BE9" i="142"/>
  <c r="BY9" i="160"/>
  <c r="BE9" i="160"/>
  <c r="BE11" i="160"/>
  <c r="BG9" i="153"/>
  <c r="BG11" i="153"/>
  <c r="BQ21" i="163"/>
  <c r="BV12" i="163"/>
  <c r="CA18" i="163"/>
  <c r="BF21" i="163"/>
  <c r="BG21" i="163" s="1"/>
  <c r="BF23" i="163"/>
  <c r="BG23" i="163" s="1"/>
  <c r="BF20" i="163"/>
  <c r="BG20" i="163" s="1"/>
  <c r="BF19" i="163"/>
  <c r="BG19" i="163" s="1"/>
  <c r="CK19" i="163"/>
  <c r="BQ10" i="163"/>
  <c r="BQ16" i="154"/>
  <c r="BV18" i="154"/>
  <c r="CA12" i="154"/>
  <c r="CA17" i="154"/>
  <c r="CD10" i="156"/>
  <c r="CN9" i="156"/>
  <c r="BY9" i="156"/>
  <c r="BT10" i="156"/>
  <c r="BT9" i="156"/>
  <c r="CI9" i="156"/>
  <c r="BE10" i="156"/>
  <c r="CI10" i="156"/>
  <c r="BE9" i="156"/>
  <c r="BO10" i="156"/>
  <c r="BO9" i="156"/>
  <c r="CD9" i="156"/>
  <c r="CF13" i="154"/>
  <c r="BQ21" i="154"/>
  <c r="BV20" i="154"/>
  <c r="CA14" i="154"/>
  <c r="CF21" i="154"/>
  <c r="BV16" i="154"/>
  <c r="CA18" i="154"/>
  <c r="CK16" i="154"/>
  <c r="BQ11" i="154"/>
  <c r="BQ10" i="154"/>
  <c r="BV11" i="154"/>
  <c r="CA19" i="154"/>
  <c r="CF10" i="154"/>
  <c r="CK11" i="154"/>
  <c r="BO10" i="162"/>
  <c r="CD10" i="162"/>
  <c r="CD9" i="162"/>
  <c r="CN9" i="162"/>
  <c r="BY9" i="162"/>
  <c r="BY10" i="162"/>
  <c r="CN10" i="162"/>
  <c r="BE10" i="162"/>
  <c r="CI9" i="162"/>
  <c r="BY2" i="162"/>
  <c r="CN2" i="162"/>
  <c r="BO11" i="160"/>
  <c r="BT11" i="160"/>
  <c r="BY11" i="160"/>
  <c r="CD11" i="160"/>
  <c r="CI11" i="160"/>
  <c r="CN11" i="160"/>
  <c r="BO9" i="142"/>
  <c r="CK21" i="154"/>
  <c r="CK12" i="154"/>
  <c r="CK17" i="154"/>
  <c r="CA21" i="154"/>
  <c r="CF15" i="154"/>
  <c r="CK22" i="163"/>
  <c r="CA16" i="163"/>
  <c r="CF19" i="163"/>
  <c r="BQ13" i="163"/>
  <c r="CA15" i="163"/>
  <c r="CF17" i="163"/>
  <c r="CF18" i="163"/>
  <c r="BQ11" i="163"/>
  <c r="CA22" i="163"/>
  <c r="CF13" i="163"/>
  <c r="CK12" i="163"/>
  <c r="BQ15" i="163"/>
  <c r="BV19" i="163"/>
  <c r="CF16" i="163"/>
  <c r="CA12" i="163"/>
  <c r="CK9" i="163"/>
  <c r="CK23" i="163"/>
  <c r="BQ19" i="163"/>
  <c r="CK13" i="163"/>
  <c r="BQ14" i="163"/>
  <c r="CA17" i="163"/>
  <c r="BV12" i="154"/>
  <c r="BV17" i="154"/>
  <c r="CA16" i="154"/>
  <c r="CK15" i="154"/>
  <c r="BV21" i="154"/>
  <c r="BQ20" i="154"/>
  <c r="BV14" i="154"/>
  <c r="CF20" i="154"/>
  <c r="CF16" i="154"/>
  <c r="BQ19" i="154"/>
  <c r="CA11" i="154"/>
  <c r="CK14" i="154"/>
  <c r="BQ15" i="154"/>
  <c r="CA9" i="154"/>
  <c r="CK18" i="154"/>
  <c r="BV19" i="154"/>
  <c r="BQ9" i="154"/>
  <c r="CF9" i="154"/>
  <c r="CF12" i="154"/>
  <c r="CF17" i="154"/>
  <c r="BQ14" i="154"/>
  <c r="BQ13" i="154"/>
  <c r="BQ18" i="154"/>
  <c r="CF19" i="154"/>
  <c r="CK9" i="154"/>
  <c r="BV15" i="154"/>
  <c r="BV9" i="154"/>
  <c r="CA20" i="154"/>
  <c r="CA10" i="154"/>
  <c r="CA13" i="154"/>
  <c r="BQ12" i="154"/>
  <c r="BQ17" i="154"/>
  <c r="BV10" i="154"/>
  <c r="CA15" i="154"/>
  <c r="CF14" i="154"/>
  <c r="CF11" i="154"/>
  <c r="BV13" i="154"/>
  <c r="CF18" i="154"/>
  <c r="CK19" i="154"/>
  <c r="CK20" i="154"/>
  <c r="BQ9" i="153"/>
  <c r="CA9" i="153"/>
  <c r="CF9" i="153"/>
  <c r="CA11" i="153"/>
  <c r="CK11" i="153"/>
  <c r="BV11" i="153"/>
  <c r="CF11" i="153"/>
  <c r="BV9" i="153"/>
  <c r="BQ11" i="153"/>
  <c r="BV10" i="153"/>
  <c r="CA10" i="153"/>
  <c r="CF10" i="153"/>
  <c r="BV16" i="163"/>
  <c r="BV11" i="163"/>
  <c r="CA19" i="163"/>
  <c r="CK16" i="163"/>
  <c r="BQ17" i="163"/>
  <c r="BV17" i="163"/>
  <c r="BQ18" i="163"/>
  <c r="BV18" i="163"/>
  <c r="CF12" i="163"/>
  <c r="CK17" i="163"/>
  <c r="BQ22" i="163"/>
  <c r="BV22" i="163"/>
  <c r="BV15" i="163"/>
  <c r="CA13" i="163"/>
  <c r="CK18" i="163"/>
  <c r="BV13" i="163"/>
  <c r="CF22" i="163"/>
  <c r="BV10" i="163"/>
  <c r="BV9" i="163"/>
  <c r="BV23" i="163"/>
  <c r="CA9" i="163"/>
  <c r="CA23" i="163"/>
  <c r="CF9" i="163"/>
  <c r="CF23" i="163"/>
  <c r="BV14" i="163"/>
  <c r="BV21" i="163"/>
  <c r="CA14" i="163"/>
  <c r="CA21" i="163"/>
  <c r="CF14" i="163"/>
  <c r="CF21" i="163"/>
  <c r="CK14" i="163"/>
  <c r="CK21" i="163"/>
  <c r="CA11" i="163"/>
  <c r="CF11" i="163"/>
  <c r="CK11" i="163"/>
  <c r="BQ12" i="163"/>
  <c r="CA10" i="163"/>
  <c r="CF10" i="163"/>
  <c r="CK10" i="163"/>
  <c r="BQ16" i="163"/>
  <c r="CF15" i="163"/>
  <c r="CK15" i="163"/>
  <c r="CP11" i="163"/>
  <c r="CP18" i="163"/>
  <c r="CP22" i="163"/>
  <c r="BV2" i="163"/>
  <c r="CP12" i="163"/>
  <c r="CP16" i="163"/>
  <c r="BQ2" i="163"/>
  <c r="CF2" i="163"/>
  <c r="CP14" i="163"/>
  <c r="CK2" i="163"/>
  <c r="CP17" i="163"/>
  <c r="CP9" i="163"/>
  <c r="CP10" i="163"/>
  <c r="CA2" i="163"/>
  <c r="CP2" i="163"/>
  <c r="CP13" i="163"/>
  <c r="CP15" i="163"/>
  <c r="CI2" i="162"/>
  <c r="BO2" i="162"/>
  <c r="BF2" i="162"/>
  <c r="BD9" i="162"/>
  <c r="BE9" i="162" s="1"/>
  <c r="BD2" i="162"/>
  <c r="BE2" i="162" s="1"/>
  <c r="CD2" i="162"/>
  <c r="BT2" i="162"/>
  <c r="CD9" i="142"/>
  <c r="BY9" i="142"/>
  <c r="CN9" i="142"/>
  <c r="BG17" i="163"/>
  <c r="BF11" i="163"/>
  <c r="BG11" i="163" s="1"/>
  <c r="BF16" i="163"/>
  <c r="BG16" i="163" s="1"/>
  <c r="BF14" i="163"/>
  <c r="BG14" i="163" s="1"/>
  <c r="BF12" i="163"/>
  <c r="BG12" i="163" s="1"/>
  <c r="BF2" i="163"/>
  <c r="BG2" i="163" s="1"/>
  <c r="BF13" i="163"/>
  <c r="BG13" i="163" s="1"/>
  <c r="BF15" i="163"/>
  <c r="BG15" i="163" s="1"/>
  <c r="BF22" i="163"/>
  <c r="BG22" i="163" s="1"/>
  <c r="BF18" i="163"/>
  <c r="BG18" i="163" s="1"/>
  <c r="BH2" i="163"/>
  <c r="BF9" i="163"/>
  <c r="BG9" i="163" s="1"/>
  <c r="BF10" i="163"/>
  <c r="BG10" i="163" s="1"/>
  <c r="CP11" i="154"/>
  <c r="CP9" i="154"/>
  <c r="CP16" i="154"/>
  <c r="CP9" i="153"/>
  <c r="CP10" i="153"/>
  <c r="CP13" i="154"/>
  <c r="CP20" i="154"/>
  <c r="CP15" i="154"/>
  <c r="CP12" i="154"/>
  <c r="CP19" i="154"/>
  <c r="CP14" i="154"/>
  <c r="CP10" i="154"/>
  <c r="CP18" i="154"/>
  <c r="CM9" i="137" l="1"/>
  <c r="CL9" i="137"/>
  <c r="CK9" i="137"/>
  <c r="CJ9" i="137"/>
  <c r="CN9" i="137" s="1"/>
  <c r="CH9" i="137"/>
  <c r="CG9" i="137"/>
  <c r="CF9" i="137"/>
  <c r="CE9" i="137"/>
  <c r="CI9" i="137" s="1"/>
  <c r="CD9" i="137"/>
  <c r="CC9" i="137"/>
  <c r="CB9" i="137"/>
  <c r="CA9" i="137"/>
  <c r="BZ9" i="137"/>
  <c r="BX9" i="137"/>
  <c r="BW9" i="137"/>
  <c r="BV9" i="137"/>
  <c r="BU9" i="137"/>
  <c r="BS9" i="137"/>
  <c r="BR9" i="137"/>
  <c r="BQ9" i="137"/>
  <c r="BP9" i="137"/>
  <c r="BN9" i="137"/>
  <c r="BM9" i="137"/>
  <c r="BL9" i="137"/>
  <c r="BK9" i="137"/>
  <c r="BO9" i="137" s="1"/>
  <c r="BC9" i="137"/>
  <c r="BE9" i="137" s="1"/>
  <c r="BY9" i="137" l="1"/>
  <c r="BT9" i="137"/>
  <c r="AU7" i="161"/>
  <c r="AM7" i="161"/>
  <c r="AE7" i="161"/>
  <c r="W7" i="161"/>
  <c r="O7" i="161"/>
  <c r="G7" i="161"/>
  <c r="AU6" i="161"/>
  <c r="AM6" i="161"/>
  <c r="AE6" i="161"/>
  <c r="W6" i="161"/>
  <c r="O6" i="161"/>
  <c r="G6" i="161"/>
  <c r="O5" i="161"/>
  <c r="O4" i="161"/>
  <c r="BG3" i="161"/>
  <c r="C3" i="161"/>
  <c r="CM2" i="161"/>
  <c r="CL2" i="161"/>
  <c r="CK2" i="161"/>
  <c r="CJ2" i="161"/>
  <c r="CN2" i="161" s="1"/>
  <c r="CH2" i="161"/>
  <c r="CG2" i="161"/>
  <c r="CF2" i="161"/>
  <c r="CE2" i="161"/>
  <c r="CI2" i="161" s="1"/>
  <c r="CC2" i="161"/>
  <c r="CB2" i="161"/>
  <c r="CA2" i="161"/>
  <c r="BZ2" i="161"/>
  <c r="CD2" i="161" s="1"/>
  <c r="BX2" i="161"/>
  <c r="BW2" i="161"/>
  <c r="BY2" i="161" s="1"/>
  <c r="BV2" i="161"/>
  <c r="BU2" i="161"/>
  <c r="BS2" i="161"/>
  <c r="BR2" i="161"/>
  <c r="BQ2" i="161"/>
  <c r="BP2" i="161"/>
  <c r="BN2" i="161"/>
  <c r="BM2" i="161"/>
  <c r="BL2" i="161"/>
  <c r="BK2" i="161"/>
  <c r="BO2" i="161" s="1"/>
  <c r="BF2" i="161"/>
  <c r="BD2" i="161"/>
  <c r="BC2" i="161"/>
  <c r="AU7" i="160"/>
  <c r="AM7" i="160"/>
  <c r="AE7" i="160"/>
  <c r="W7" i="160"/>
  <c r="O7" i="160"/>
  <c r="G7" i="160"/>
  <c r="AU6" i="160"/>
  <c r="AM6" i="160"/>
  <c r="AE6" i="160"/>
  <c r="W6" i="160"/>
  <c r="O6" i="160"/>
  <c r="G6" i="160"/>
  <c r="O5" i="160"/>
  <c r="BF2" i="160"/>
  <c r="BG3" i="160"/>
  <c r="C3" i="160"/>
  <c r="CM2" i="160"/>
  <c r="CL2" i="160"/>
  <c r="CK2" i="160"/>
  <c r="CJ2" i="160"/>
  <c r="CH2" i="160"/>
  <c r="CG2" i="160"/>
  <c r="CF2" i="160"/>
  <c r="CE2" i="160"/>
  <c r="CC2" i="160"/>
  <c r="CB2" i="160"/>
  <c r="CA2" i="160"/>
  <c r="BZ2" i="160"/>
  <c r="BX2" i="160"/>
  <c r="BW2" i="160"/>
  <c r="BV2" i="160"/>
  <c r="BU2" i="160"/>
  <c r="BS2" i="160"/>
  <c r="BR2" i="160"/>
  <c r="BQ2" i="160"/>
  <c r="BP2" i="160"/>
  <c r="BN2" i="160"/>
  <c r="BM2" i="160"/>
  <c r="BL2" i="160"/>
  <c r="BK2" i="160"/>
  <c r="BC2" i="160"/>
  <c r="CI2" i="160" l="1"/>
  <c r="BE2" i="161"/>
  <c r="BT2" i="161"/>
  <c r="BD2" i="160"/>
  <c r="BE2" i="160" s="1"/>
  <c r="BO2" i="160"/>
  <c r="BT2" i="160"/>
  <c r="CN2" i="160"/>
  <c r="BY2" i="160"/>
  <c r="CD2" i="160"/>
  <c r="AU7" i="159"/>
  <c r="AM7" i="159"/>
  <c r="AE7" i="159"/>
  <c r="W7" i="159"/>
  <c r="O7" i="159"/>
  <c r="G7" i="159"/>
  <c r="AU6" i="159"/>
  <c r="AM6" i="159"/>
  <c r="AE6" i="159"/>
  <c r="W6" i="159"/>
  <c r="O6" i="159"/>
  <c r="G6" i="159"/>
  <c r="O5" i="159"/>
  <c r="O4" i="159"/>
  <c r="BF2" i="159" s="1"/>
  <c r="BG3" i="159"/>
  <c r="C3" i="159"/>
  <c r="CM2" i="159"/>
  <c r="CL2" i="159"/>
  <c r="CK2" i="159"/>
  <c r="CJ2" i="159"/>
  <c r="CN2" i="159" s="1"/>
  <c r="CH2" i="159"/>
  <c r="CG2" i="159"/>
  <c r="CF2" i="159"/>
  <c r="CE2" i="159"/>
  <c r="CI2" i="159" s="1"/>
  <c r="CC2" i="159"/>
  <c r="CB2" i="159"/>
  <c r="CA2" i="159"/>
  <c r="BZ2" i="159"/>
  <c r="CD2" i="159" s="1"/>
  <c r="BX2" i="159"/>
  <c r="BW2" i="159"/>
  <c r="BV2" i="159"/>
  <c r="BU2" i="159"/>
  <c r="BY2" i="159" s="1"/>
  <c r="BS2" i="159"/>
  <c r="BR2" i="159"/>
  <c r="BQ2" i="159"/>
  <c r="BP2" i="159"/>
  <c r="BT2" i="159" s="1"/>
  <c r="BN2" i="159"/>
  <c r="BM2" i="159"/>
  <c r="BL2" i="159"/>
  <c r="BK2" i="159"/>
  <c r="BO2" i="159" s="1"/>
  <c r="BC2" i="159"/>
  <c r="AU7" i="158"/>
  <c r="AM7" i="158"/>
  <c r="AE7" i="158"/>
  <c r="W7" i="158"/>
  <c r="O7" i="158"/>
  <c r="G7" i="158"/>
  <c r="AU6" i="158"/>
  <c r="AM6" i="158"/>
  <c r="AE6" i="158"/>
  <c r="W6" i="158"/>
  <c r="O6" i="158"/>
  <c r="G6" i="158"/>
  <c r="O5" i="158"/>
  <c r="O4" i="158"/>
  <c r="BD2" i="158" s="1"/>
  <c r="BG3" i="158"/>
  <c r="C3" i="158"/>
  <c r="CM2" i="158"/>
  <c r="CL2" i="158"/>
  <c r="CK2" i="158"/>
  <c r="CJ2" i="158"/>
  <c r="CH2" i="158"/>
  <c r="CG2" i="158"/>
  <c r="CF2" i="158"/>
  <c r="CE2" i="158"/>
  <c r="CC2" i="158"/>
  <c r="CB2" i="158"/>
  <c r="CA2" i="158"/>
  <c r="BZ2" i="158"/>
  <c r="BX2" i="158"/>
  <c r="BW2" i="158"/>
  <c r="BV2" i="158"/>
  <c r="BU2" i="158"/>
  <c r="BS2" i="158"/>
  <c r="BR2" i="158"/>
  <c r="BQ2" i="158"/>
  <c r="BP2" i="158"/>
  <c r="BN2" i="158"/>
  <c r="BM2" i="158"/>
  <c r="BL2" i="158"/>
  <c r="BK2" i="158"/>
  <c r="BC2" i="158"/>
  <c r="AU7" i="157"/>
  <c r="AM7" i="157"/>
  <c r="AE7" i="157"/>
  <c r="W7" i="157"/>
  <c r="O7" i="157"/>
  <c r="G7" i="157"/>
  <c r="AU6" i="157"/>
  <c r="AM6" i="157"/>
  <c r="AE6" i="157"/>
  <c r="W6" i="157"/>
  <c r="O6" i="157"/>
  <c r="G6" i="157"/>
  <c r="O5" i="157"/>
  <c r="O4" i="157"/>
  <c r="BD2" i="157" s="1"/>
  <c r="BG3" i="157"/>
  <c r="C3" i="157"/>
  <c r="CM2" i="157"/>
  <c r="CL2" i="157"/>
  <c r="CK2" i="157"/>
  <c r="CJ2" i="157"/>
  <c r="CH2" i="157"/>
  <c r="CG2" i="157"/>
  <c r="CF2" i="157"/>
  <c r="CE2" i="157"/>
  <c r="CC2" i="157"/>
  <c r="CB2" i="157"/>
  <c r="CA2" i="157"/>
  <c r="BZ2" i="157"/>
  <c r="BX2" i="157"/>
  <c r="BW2" i="157"/>
  <c r="BV2" i="157"/>
  <c r="BU2" i="157"/>
  <c r="BS2" i="157"/>
  <c r="BR2" i="157"/>
  <c r="BQ2" i="157"/>
  <c r="BP2" i="157"/>
  <c r="BN2" i="157"/>
  <c r="BM2" i="157"/>
  <c r="BL2" i="157"/>
  <c r="BK2" i="157"/>
  <c r="BC2" i="157"/>
  <c r="AU7" i="156"/>
  <c r="AM7" i="156"/>
  <c r="AE7" i="156"/>
  <c r="W7" i="156"/>
  <c r="O7" i="156"/>
  <c r="G7" i="156"/>
  <c r="AU6" i="156"/>
  <c r="AM6" i="156"/>
  <c r="AE6" i="156"/>
  <c r="W6" i="156"/>
  <c r="O6" i="156"/>
  <c r="G6" i="156"/>
  <c r="O5" i="156"/>
  <c r="O4" i="156"/>
  <c r="BF2" i="156" s="1"/>
  <c r="BG3" i="156"/>
  <c r="C3" i="156"/>
  <c r="CM2" i="156"/>
  <c r="CL2" i="156"/>
  <c r="CK2" i="156"/>
  <c r="CJ2" i="156"/>
  <c r="CH2" i="156"/>
  <c r="CG2" i="156"/>
  <c r="CF2" i="156"/>
  <c r="CE2" i="156"/>
  <c r="CC2" i="156"/>
  <c r="CB2" i="156"/>
  <c r="CA2" i="156"/>
  <c r="BZ2" i="156"/>
  <c r="BX2" i="156"/>
  <c r="BW2" i="156"/>
  <c r="BV2" i="156"/>
  <c r="BU2" i="156"/>
  <c r="BS2" i="156"/>
  <c r="BR2" i="156"/>
  <c r="BQ2" i="156"/>
  <c r="BP2" i="156"/>
  <c r="BN2" i="156"/>
  <c r="BM2" i="156"/>
  <c r="BL2" i="156"/>
  <c r="BK2" i="156"/>
  <c r="BC2" i="156"/>
  <c r="AU7" i="155"/>
  <c r="AM7" i="155"/>
  <c r="AE7" i="155"/>
  <c r="W7" i="155"/>
  <c r="O7" i="155"/>
  <c r="G7" i="155"/>
  <c r="AU6" i="155"/>
  <c r="AM6" i="155"/>
  <c r="AE6" i="155"/>
  <c r="W6" i="155"/>
  <c r="O6" i="155"/>
  <c r="G6" i="155"/>
  <c r="O5" i="155"/>
  <c r="O4" i="155"/>
  <c r="BF2" i="155" s="1"/>
  <c r="BG3" i="155"/>
  <c r="C3" i="155"/>
  <c r="CM2" i="155"/>
  <c r="CL2" i="155"/>
  <c r="CK2" i="155"/>
  <c r="CJ2" i="155"/>
  <c r="CH2" i="155"/>
  <c r="CG2" i="155"/>
  <c r="CF2" i="155"/>
  <c r="CE2" i="155"/>
  <c r="CC2" i="155"/>
  <c r="CB2" i="155"/>
  <c r="CA2" i="155"/>
  <c r="BZ2" i="155"/>
  <c r="BX2" i="155"/>
  <c r="BW2" i="155"/>
  <c r="BV2" i="155"/>
  <c r="BU2" i="155"/>
  <c r="BS2" i="155"/>
  <c r="BR2" i="155"/>
  <c r="BQ2" i="155"/>
  <c r="BP2" i="155"/>
  <c r="BN2" i="155"/>
  <c r="BM2" i="155"/>
  <c r="BL2" i="155"/>
  <c r="BK2" i="155"/>
  <c r="BC2" i="155"/>
  <c r="AW7" i="154"/>
  <c r="AO7" i="154"/>
  <c r="AG7" i="154"/>
  <c r="X7" i="154"/>
  <c r="O7" i="154"/>
  <c r="G7" i="154"/>
  <c r="AW6" i="154"/>
  <c r="AO6" i="154"/>
  <c r="AG6" i="154"/>
  <c r="X6" i="154"/>
  <c r="O6" i="154"/>
  <c r="G6" i="154"/>
  <c r="O5" i="154"/>
  <c r="O4" i="154"/>
  <c r="BI3" i="154"/>
  <c r="C3" i="154"/>
  <c r="CO2" i="154"/>
  <c r="CN2" i="154"/>
  <c r="CM2" i="154"/>
  <c r="CL2" i="154"/>
  <c r="CJ2" i="154"/>
  <c r="CI2" i="154"/>
  <c r="CH2" i="154"/>
  <c r="CG2" i="154"/>
  <c r="CE2" i="154"/>
  <c r="CD2" i="154"/>
  <c r="CC2" i="154"/>
  <c r="CB2" i="154"/>
  <c r="BZ2" i="154"/>
  <c r="BY2" i="154"/>
  <c r="BX2" i="154"/>
  <c r="BW2" i="154"/>
  <c r="BU2" i="154"/>
  <c r="BT2" i="154"/>
  <c r="BS2" i="154"/>
  <c r="BR2" i="154"/>
  <c r="BP2" i="154"/>
  <c r="BO2" i="154"/>
  <c r="BN2" i="154"/>
  <c r="BM2" i="154"/>
  <c r="BE2" i="154"/>
  <c r="AW7" i="153"/>
  <c r="AO7" i="153"/>
  <c r="AG7" i="153"/>
  <c r="X7" i="153"/>
  <c r="O7" i="153"/>
  <c r="G7" i="153"/>
  <c r="AW6" i="153"/>
  <c r="AO6" i="153"/>
  <c r="AG6" i="153"/>
  <c r="X6" i="153"/>
  <c r="O6" i="153"/>
  <c r="G6" i="153"/>
  <c r="O5" i="153"/>
  <c r="O4" i="153"/>
  <c r="BI3" i="153"/>
  <c r="C3" i="153"/>
  <c r="CO2" i="153"/>
  <c r="CN2" i="153"/>
  <c r="CM2" i="153"/>
  <c r="CL2" i="153"/>
  <c r="CJ2" i="153"/>
  <c r="CI2" i="153"/>
  <c r="CH2" i="153"/>
  <c r="CG2" i="153"/>
  <c r="CE2" i="153"/>
  <c r="CD2" i="153"/>
  <c r="CC2" i="153"/>
  <c r="CB2" i="153"/>
  <c r="BZ2" i="153"/>
  <c r="BY2" i="153"/>
  <c r="BX2" i="153"/>
  <c r="BW2" i="153"/>
  <c r="BU2" i="153"/>
  <c r="BT2" i="153"/>
  <c r="BS2" i="153"/>
  <c r="BR2" i="153"/>
  <c r="BP2" i="153"/>
  <c r="BO2" i="153"/>
  <c r="BN2" i="153"/>
  <c r="BM2" i="153"/>
  <c r="BE2" i="153"/>
  <c r="AU7" i="150"/>
  <c r="AM7" i="150"/>
  <c r="AE7" i="150"/>
  <c r="W7" i="150"/>
  <c r="O7" i="150"/>
  <c r="G7" i="150"/>
  <c r="AU6" i="150"/>
  <c r="AM6" i="150"/>
  <c r="AE6" i="150"/>
  <c r="W6" i="150"/>
  <c r="O6" i="150"/>
  <c r="G6" i="150"/>
  <c r="O5" i="150"/>
  <c r="O4" i="150"/>
  <c r="BD2" i="150" s="1"/>
  <c r="BG3" i="150"/>
  <c r="C3" i="150"/>
  <c r="CM2" i="150"/>
  <c r="CL2" i="150"/>
  <c r="CK2" i="150"/>
  <c r="CJ2" i="150"/>
  <c r="CH2" i="150"/>
  <c r="CG2" i="150"/>
  <c r="CF2" i="150"/>
  <c r="CE2" i="150"/>
  <c r="CC2" i="150"/>
  <c r="CB2" i="150"/>
  <c r="CA2" i="150"/>
  <c r="BZ2" i="150"/>
  <c r="BX2" i="150"/>
  <c r="BW2" i="150"/>
  <c r="BV2" i="150"/>
  <c r="BU2" i="150"/>
  <c r="BS2" i="150"/>
  <c r="BR2" i="150"/>
  <c r="BQ2" i="150"/>
  <c r="BP2" i="150"/>
  <c r="BT2" i="150" s="1"/>
  <c r="BN2" i="150"/>
  <c r="BM2" i="150"/>
  <c r="BL2" i="150"/>
  <c r="BK2" i="150"/>
  <c r="BC2" i="150"/>
  <c r="AU7" i="149"/>
  <c r="AM7" i="149"/>
  <c r="AE7" i="149"/>
  <c r="W7" i="149"/>
  <c r="O7" i="149"/>
  <c r="G7" i="149"/>
  <c r="AU6" i="149"/>
  <c r="AM6" i="149"/>
  <c r="AE6" i="149"/>
  <c r="W6" i="149"/>
  <c r="O6" i="149"/>
  <c r="G6" i="149"/>
  <c r="O5" i="149"/>
  <c r="O4" i="149"/>
  <c r="BF2" i="149" s="1"/>
  <c r="BG3" i="149"/>
  <c r="C3" i="149"/>
  <c r="CM2" i="149"/>
  <c r="CL2" i="149"/>
  <c r="CK2" i="149"/>
  <c r="CJ2" i="149"/>
  <c r="CH2" i="149"/>
  <c r="CG2" i="149"/>
  <c r="CF2" i="149"/>
  <c r="CE2" i="149"/>
  <c r="CC2" i="149"/>
  <c r="CB2" i="149"/>
  <c r="CD2" i="149" s="1"/>
  <c r="CA2" i="149"/>
  <c r="BZ2" i="149"/>
  <c r="BX2" i="149"/>
  <c r="BW2" i="149"/>
  <c r="BV2" i="149"/>
  <c r="BU2" i="149"/>
  <c r="BS2" i="149"/>
  <c r="BR2" i="149"/>
  <c r="BT2" i="149" s="1"/>
  <c r="BQ2" i="149"/>
  <c r="BP2" i="149"/>
  <c r="BN2" i="149"/>
  <c r="BM2" i="149"/>
  <c r="BL2" i="149"/>
  <c r="BK2" i="149"/>
  <c r="BC2" i="149"/>
  <c r="AU7" i="148"/>
  <c r="AM7" i="148"/>
  <c r="AE7" i="148"/>
  <c r="W7" i="148"/>
  <c r="O7" i="148"/>
  <c r="G7" i="148"/>
  <c r="AU6" i="148"/>
  <c r="AM6" i="148"/>
  <c r="AE6" i="148"/>
  <c r="W6" i="148"/>
  <c r="O6" i="148"/>
  <c r="G6" i="148"/>
  <c r="O5" i="148"/>
  <c r="O4" i="148"/>
  <c r="BD2" i="148" s="1"/>
  <c r="BG3" i="148"/>
  <c r="C3" i="148"/>
  <c r="CM2" i="148"/>
  <c r="CL2" i="148"/>
  <c r="CK2" i="148"/>
  <c r="CJ2" i="148"/>
  <c r="CH2" i="148"/>
  <c r="CG2" i="148"/>
  <c r="CF2" i="148"/>
  <c r="CE2" i="148"/>
  <c r="CC2" i="148"/>
  <c r="CB2" i="148"/>
  <c r="CA2" i="148"/>
  <c r="BZ2" i="148"/>
  <c r="BX2" i="148"/>
  <c r="BW2" i="148"/>
  <c r="BY2" i="148" s="1"/>
  <c r="BV2" i="148"/>
  <c r="BU2" i="148"/>
  <c r="BS2" i="148"/>
  <c r="BR2" i="148"/>
  <c r="BT2" i="148" s="1"/>
  <c r="BQ2" i="148"/>
  <c r="BP2" i="148"/>
  <c r="BN2" i="148"/>
  <c r="BM2" i="148"/>
  <c r="BL2" i="148"/>
  <c r="BK2" i="148"/>
  <c r="BC2" i="148"/>
  <c r="AU7" i="142"/>
  <c r="AM7" i="142"/>
  <c r="AU7" i="137"/>
  <c r="AM7" i="137"/>
  <c r="AU6" i="137"/>
  <c r="AM6" i="137"/>
  <c r="AU6" i="142"/>
  <c r="AM6" i="142"/>
  <c r="AE6" i="142"/>
  <c r="BC2" i="137"/>
  <c r="CM2" i="137"/>
  <c r="CL2" i="137"/>
  <c r="CK2" i="137"/>
  <c r="CJ2" i="137"/>
  <c r="CH2" i="137"/>
  <c r="CG2" i="137"/>
  <c r="CF2" i="137"/>
  <c r="CE2" i="137"/>
  <c r="BC2" i="142"/>
  <c r="CM2" i="142"/>
  <c r="CL2" i="142"/>
  <c r="CK2" i="142"/>
  <c r="CJ2" i="142"/>
  <c r="CH2" i="142"/>
  <c r="CG2" i="142"/>
  <c r="CF2" i="142"/>
  <c r="CE2" i="142"/>
  <c r="O4" i="137"/>
  <c r="BF2" i="137" s="1"/>
  <c r="AE7" i="142"/>
  <c r="W7" i="142"/>
  <c r="O7" i="142"/>
  <c r="G7" i="142"/>
  <c r="W6" i="142"/>
  <c r="O6" i="142"/>
  <c r="G6" i="142"/>
  <c r="O5" i="142"/>
  <c r="O4" i="142"/>
  <c r="BD2" i="142" s="1"/>
  <c r="BG3" i="142"/>
  <c r="C3" i="142"/>
  <c r="CC2" i="142"/>
  <c r="CB2" i="142"/>
  <c r="CA2" i="142"/>
  <c r="BZ2" i="142"/>
  <c r="BX2" i="142"/>
  <c r="BW2" i="142"/>
  <c r="BV2" i="142"/>
  <c r="BU2" i="142"/>
  <c r="BS2" i="142"/>
  <c r="BR2" i="142"/>
  <c r="BQ2" i="142"/>
  <c r="BP2" i="142"/>
  <c r="BN2" i="142"/>
  <c r="BM2" i="142"/>
  <c r="BL2" i="142"/>
  <c r="BK2" i="142"/>
  <c r="AE7" i="137"/>
  <c r="W7" i="137"/>
  <c r="O7" i="137"/>
  <c r="G7" i="137"/>
  <c r="AE6" i="137"/>
  <c r="W6" i="137"/>
  <c r="O6" i="137"/>
  <c r="G6" i="137"/>
  <c r="O5" i="137"/>
  <c r="BG3" i="137"/>
  <c r="C3" i="137"/>
  <c r="CC2" i="137"/>
  <c r="CB2" i="137"/>
  <c r="CA2" i="137"/>
  <c r="BZ2" i="137"/>
  <c r="BX2" i="137"/>
  <c r="BW2" i="137"/>
  <c r="BV2" i="137"/>
  <c r="BU2" i="137"/>
  <c r="BS2" i="137"/>
  <c r="BR2" i="137"/>
  <c r="BQ2" i="137"/>
  <c r="BP2" i="137"/>
  <c r="BN2" i="137"/>
  <c r="BM2" i="137"/>
  <c r="BL2" i="137"/>
  <c r="BK2" i="137"/>
  <c r="D2" i="103"/>
  <c r="J2" i="103"/>
  <c r="C3" i="103"/>
  <c r="BO2" i="149"/>
  <c r="CI2" i="149"/>
  <c r="BF19" i="154" l="1"/>
  <c r="BG19" i="154" s="1"/>
  <c r="BF14" i="154"/>
  <c r="BG14" i="154" s="1"/>
  <c r="BF15" i="154"/>
  <c r="BG15" i="154" s="1"/>
  <c r="BF18" i="154"/>
  <c r="BG18" i="154" s="1"/>
  <c r="BF13" i="154"/>
  <c r="BG13" i="154" s="1"/>
  <c r="BF21" i="154"/>
  <c r="BG21" i="154" s="1"/>
  <c r="BF12" i="154"/>
  <c r="BG12" i="154" s="1"/>
  <c r="BF17" i="154"/>
  <c r="BG17" i="154" s="1"/>
  <c r="BF10" i="154"/>
  <c r="BG10" i="154" s="1"/>
  <c r="BF11" i="154"/>
  <c r="BG11" i="154" s="1"/>
  <c r="BF22" i="154"/>
  <c r="BG22" i="154" s="1"/>
  <c r="BF9" i="154"/>
  <c r="BG9" i="154" s="1"/>
  <c r="BF20" i="154"/>
  <c r="BG20" i="154" s="1"/>
  <c r="BF16" i="154"/>
  <c r="BG16" i="154" s="1"/>
  <c r="BF2" i="158"/>
  <c r="BH2" i="153"/>
  <c r="CI2" i="158"/>
  <c r="CN2" i="155"/>
  <c r="BH2" i="154"/>
  <c r="BY2" i="137"/>
  <c r="CN2" i="149"/>
  <c r="BO2" i="158"/>
  <c r="CD2" i="158"/>
  <c r="BY2" i="149"/>
  <c r="BF2" i="148"/>
  <c r="BE2" i="158"/>
  <c r="BT2" i="158"/>
  <c r="BY2" i="155"/>
  <c r="BT2" i="155"/>
  <c r="CN2" i="142"/>
  <c r="BO2" i="157"/>
  <c r="BT2" i="157"/>
  <c r="BY2" i="157"/>
  <c r="BE2" i="157"/>
  <c r="BF2" i="157"/>
  <c r="BD2" i="156"/>
  <c r="BE2" i="156" s="1"/>
  <c r="BO2" i="156"/>
  <c r="BY2" i="156"/>
  <c r="CD2" i="156"/>
  <c r="CI2" i="156"/>
  <c r="CN2" i="156"/>
  <c r="BO2" i="137"/>
  <c r="BT2" i="137"/>
  <c r="CN2" i="137"/>
  <c r="CD2" i="137"/>
  <c r="BV2" i="153"/>
  <c r="CA2" i="153"/>
  <c r="CP2" i="153"/>
  <c r="BF2" i="142"/>
  <c r="BF2" i="150"/>
  <c r="CN2" i="150"/>
  <c r="BQ2" i="153"/>
  <c r="BV2" i="154"/>
  <c r="CP2" i="154"/>
  <c r="BE2" i="150"/>
  <c r="BF2" i="154"/>
  <c r="BG2" i="154" s="1"/>
  <c r="BT2" i="156"/>
  <c r="BD2" i="149"/>
  <c r="BE2" i="149" s="1"/>
  <c r="CI2" i="142"/>
  <c r="CI2" i="157"/>
  <c r="BO2" i="142"/>
  <c r="CI2" i="137"/>
  <c r="BQ2" i="154"/>
  <c r="CK2" i="154"/>
  <c r="BO2" i="155"/>
  <c r="CD2" i="157"/>
  <c r="BE2" i="142"/>
  <c r="BT2" i="142"/>
  <c r="BY2" i="142"/>
  <c r="CD2" i="142"/>
  <c r="BO2" i="148"/>
  <c r="CD2" i="148"/>
  <c r="CI2" i="148"/>
  <c r="CN2" i="148"/>
  <c r="BY2" i="150"/>
  <c r="CD2" i="150"/>
  <c r="CI2" i="150"/>
  <c r="CF2" i="153"/>
  <c r="CK2" i="153"/>
  <c r="CA2" i="154"/>
  <c r="CF2" i="154"/>
  <c r="CD2" i="155"/>
  <c r="CI2" i="155"/>
  <c r="CN2" i="157"/>
  <c r="CN2" i="158"/>
  <c r="BD2" i="137"/>
  <c r="BE2" i="137" s="1"/>
  <c r="BO2" i="150"/>
  <c r="BY2" i="158"/>
  <c r="BE2" i="148"/>
  <c r="BF2" i="153"/>
  <c r="BG2" i="153" s="1"/>
  <c r="BD2" i="155"/>
  <c r="BE2" i="155" s="1"/>
  <c r="BD2" i="159"/>
  <c r="BE2" i="15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arneveld_1e sel_paspr_1e parc_L" type="6" refreshedVersion="4" background="1">
    <textPr prompt="0" sourceFile="C:\Users\J. Ruiter\Documents\Mijn Concours 3.5 bestanden\DOCUMENTEN\Barneveld_1e sel_paspr_1e parc_L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Barneveld_1e sel_paspr_2e parc_L" type="6" refreshedVersion="4" background="1">
    <textPr prompt="0" sourceFile="C:\Users\J. Ruiter\Documents\Mijn Concours 3.5 bestanden\DOCUMENTEN\Barneveld_1e sel_paspr_2e parc_L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L1" type="6" refreshedVersion="4" background="1">
    <textPr prompt="0" sourceFile="D:\Temp\ZWV\L1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L11" type="6" refreshedVersion="4" background="1">
    <textPr prompt="0" sourceFile="D:\Temp\ZWV\L1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L12" type="6" refreshedVersion="4" background="1">
    <textPr prompt="0" sourceFile="D:\Temp\ZWV\L1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L2" type="6" refreshedVersion="4" background="1">
    <textPr prompt="0" sourceFile="D:\Temp\ZWV\L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L21" type="6" refreshedVersion="4" background="1">
    <textPr prompt="0" sourceFile="D:\Temp\ZWV\L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L22" type="6" refreshedVersion="4" background="1">
    <textPr prompt="0" sourceFile="D:\Temp\ZWV\L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Onwaar" type="6" refreshedVersion="0" background="1">
    <textPr prompt="0" sourceFile="Onwaar" decimal="," thousands=".">
      <textFields>
        <textField/>
      </textFields>
    </textPr>
  </connection>
  <connection id="10" xr16:uid="{00000000-0015-0000-FFFF-FFFF09000000}" name="Spr_Pa_2014_10_11_12" type="6" refreshedVersion="4" background="1" saveData="1">
    <textPr prompt="0" sourceFile="Z:\D-schijf\Temp\Spr_Pa_2014_10_11_1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Spr_Pa_2014_10_11_121" type="6" refreshedVersion="4" background="1">
    <textPr prompt="0" sourceFile="Z:\D-schijf\Temp\Spr_Pa_2014_10_11_1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Spr_Pa_2014_10_11_122" type="6" refreshedVersion="4" background="1">
    <textPr prompt="0" sourceFile="Z:\D-schijf\Temp\Spr_Pa_2014_10_11_1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Spr_Pa_2014_12_20" type="6" refreshedVersion="4" background="1">
    <textPr prompt="0" sourceFile="Z:\D-schijf\Temp\Spr_Pa_2014_12_20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Spr_Pa_2014_12_201" type="6" refreshedVersion="4" background="1">
    <textPr prompt="0" sourceFile="Z:\D-schijf\Temp\Spr_Pa_2014_12_20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Spr_Pa_2015_01_17_18 Bergharen" type="6" refreshedVersion="4" background="1">
    <textPr prompt="0" sourceFile="Z:\D-schijf\Temp\Spr_Pa_2015_01_17_18 Bergharen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Spr_Pa_2015_01_17_18 Bergharen1" type="6" refreshedVersion="4" background="1">
    <textPr prompt="0" sourceFile="Z:\D-schijf\Temp\Spr_Pa_2015_01_17_18 Bergharen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xr16:uid="{00000000-0015-0000-FFFF-FFFF10000000}" name="uitslagen wedstrijd 1 Neede" type="6" refreshedVersion="4" background="1">
    <textPr prompt="0" sourceFile="C:\gab\Kring Berkel IJssel\Selectiewedstrijden\Outdoor 2024\Springen pony's\uitslagen wedstrijd 1 Neede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8" xr16:uid="{00000000-0015-0000-FFFF-FFFF11000000}" name="uitslagen wedstrijd 2a Empe" type="6" refreshedVersion="4" background="1">
    <textPr prompt="0" sourceFile="C:\gab\Kring Berkel IJssel\Selectiewedstrijden\Outdoor 2024\Springen pony's\uitslagen wedstrijd 2a Empe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<sst xmlns="http://schemas.openxmlformats.org/spreadsheetml/2006/main" count="2315" uniqueCount="323">
  <si>
    <t>Ruiter/amazone</t>
  </si>
  <si>
    <t>Paard/pony</t>
  </si>
  <si>
    <t>cat.</t>
  </si>
  <si>
    <t>vereniging</t>
  </si>
  <si>
    <t>pl.</t>
  </si>
  <si>
    <t>opmerking</t>
  </si>
  <si>
    <t>Comb.nr.</t>
  </si>
  <si>
    <t>Selectie uitslagen</t>
  </si>
  <si>
    <t>Kring:</t>
  </si>
  <si>
    <t>Klasse:</t>
  </si>
  <si>
    <t>Cat.:</t>
  </si>
  <si>
    <t>Plaatsingspunten niet gestart:</t>
  </si>
  <si>
    <t>Aantal reserves:</t>
  </si>
  <si>
    <t>Lokatie:</t>
  </si>
  <si>
    <t>Datum:</t>
  </si>
  <si>
    <t>pl.p.</t>
  </si>
  <si>
    <t>Afv.</t>
  </si>
  <si>
    <t>Res.</t>
  </si>
  <si>
    <t>Pl.</t>
  </si>
  <si>
    <t>Afvaardiging aan de Regio Kampioenschappen</t>
  </si>
  <si>
    <t>Volgnr.</t>
  </si>
  <si>
    <t>Klasse</t>
  </si>
  <si>
    <t>pl.pnt</t>
  </si>
  <si>
    <t>Cat.</t>
  </si>
  <si>
    <t>Vereniging</t>
  </si>
  <si>
    <t>Opmerking</t>
  </si>
  <si>
    <t>Aantal wedstrijden:</t>
  </si>
  <si>
    <t>Aantal afvaardiging Regio:</t>
  </si>
  <si>
    <t>Regio Kampioenen</t>
  </si>
  <si>
    <t>Totaal beste</t>
  </si>
  <si>
    <t>Totaal pl.pnt.</t>
  </si>
  <si>
    <t>Aantal per klasse:</t>
  </si>
  <si>
    <t>Springen</t>
  </si>
  <si>
    <t>Aantal afval resultaten:</t>
  </si>
  <si>
    <t>Tot.</t>
  </si>
  <si>
    <t>afval</t>
  </si>
  <si>
    <t>Beste</t>
  </si>
  <si>
    <t>Waarde</t>
  </si>
  <si>
    <t>Gegevens:</t>
  </si>
  <si>
    <t>Naam van de Kring:</t>
  </si>
  <si>
    <t>Interval plaatsingspunten:</t>
  </si>
  <si>
    <t>1=(1,2,3,etc) / 2=(1,3,5,etc)</t>
  </si>
  <si>
    <t>Aantal selectie wedstrijden:</t>
  </si>
  <si>
    <t>(De laagste waarde heeft voorrang, niet ingevulde gegevens doen niet mee voor de volgorde van het resultaat)</t>
  </si>
  <si>
    <t>Totaal beste plaatsingspunten:</t>
  </si>
  <si>
    <t>(dit is een vaste waarde en heeft de hoogste voorrang)</t>
  </si>
  <si>
    <t>Plaatsingspunten 4e wedstrijd:</t>
  </si>
  <si>
    <t>Plaatsingspunten 3e wedstrijd:</t>
  </si>
  <si>
    <t>Plaatsingspunten 2e wedstrijd:</t>
  </si>
  <si>
    <t>Plaatsingspunten 1e wedstrijd:</t>
  </si>
  <si>
    <t>Totaal alle plaatsingspunten:</t>
  </si>
  <si>
    <t>Omschrijving</t>
  </si>
  <si>
    <t>Lokatie</t>
  </si>
  <si>
    <t>Datum</t>
  </si>
  <si>
    <t>1e wedstrijd</t>
  </si>
  <si>
    <t>2e wedstrijd</t>
  </si>
  <si>
    <t>3e wedstrijd</t>
  </si>
  <si>
    <t>4e wedstrijd</t>
  </si>
  <si>
    <t>Selectie wedstrijd</t>
  </si>
  <si>
    <t>Wedstrijd nummer:</t>
  </si>
  <si>
    <t>klasse</t>
  </si>
  <si>
    <t>Ftn</t>
  </si>
  <si>
    <t>Bar.</t>
  </si>
  <si>
    <t>Stijl tijd</t>
  </si>
  <si>
    <t>Plaatsingspunten niet gefinisht</t>
  </si>
  <si>
    <t>Blanko is volgens plaatsing</t>
  </si>
  <si>
    <t>Volgorde ex-aequo regeling:</t>
  </si>
  <si>
    <t>Afvaardiging Regiokampioenschappen</t>
  </si>
  <si>
    <t>Afv. Regio</t>
  </si>
  <si>
    <t>Aanmelden; Afmelden, Blanko is iedereen</t>
  </si>
  <si>
    <t>kl.</t>
  </si>
  <si>
    <t>Sortering fouten</t>
  </si>
  <si>
    <t>LEES ONDERSTAANDE INFO EERST!!</t>
  </si>
  <si>
    <t>ftn1</t>
  </si>
  <si>
    <t>styl1</t>
  </si>
  <si>
    <t>wvr1</t>
  </si>
  <si>
    <t>ftn2</t>
  </si>
  <si>
    <t>styl2</t>
  </si>
  <si>
    <t>wvr2</t>
  </si>
  <si>
    <t>styl1  1e</t>
  </si>
  <si>
    <t>styl2  1e bar.</t>
  </si>
  <si>
    <t>styl1  2e</t>
  </si>
  <si>
    <t>styl1  3e</t>
  </si>
  <si>
    <t>styl2  3e bar.</t>
  </si>
  <si>
    <t>styl1  4e</t>
  </si>
  <si>
    <t>styl2  4e bar.</t>
  </si>
  <si>
    <t>ftn1  1e</t>
  </si>
  <si>
    <t>ftn2  1e</t>
  </si>
  <si>
    <t>ftn1  2e</t>
  </si>
  <si>
    <t>ftn2  2e</t>
  </si>
  <si>
    <t>ftn1  3e</t>
  </si>
  <si>
    <t>ftn2  3e</t>
  </si>
  <si>
    <t>ftn1  4e</t>
  </si>
  <si>
    <t>ftn2  4e</t>
  </si>
  <si>
    <t xml:space="preserve"> 4e tot ftn</t>
  </si>
  <si>
    <t>3e tot ftn</t>
  </si>
  <si>
    <t>2e tot ftn</t>
  </si>
  <si>
    <t>1e tot ftn</t>
  </si>
  <si>
    <t>tijd1</t>
  </si>
  <si>
    <t>tijd2</t>
  </si>
  <si>
    <t>1: fouten barrage</t>
  </si>
  <si>
    <t>styl2  2e bar.</t>
  </si>
  <si>
    <t>5e wedstrijd</t>
  </si>
  <si>
    <t>6e wedstrijd</t>
  </si>
  <si>
    <t>Plaatsingspunten 6e wedstrijd:</t>
  </si>
  <si>
    <t>Plaatsingspunten 5e wedstrijd:</t>
  </si>
  <si>
    <t>ftn1  5e</t>
  </si>
  <si>
    <t>styl1  5e</t>
  </si>
  <si>
    <t>ftn2  5e</t>
  </si>
  <si>
    <t>styl2  5e bar.</t>
  </si>
  <si>
    <t xml:space="preserve"> 5e tot ftn</t>
  </si>
  <si>
    <t>ftn1  6e</t>
  </si>
  <si>
    <t>styl1  6e</t>
  </si>
  <si>
    <t>ftn2  6e</t>
  </si>
  <si>
    <t>styl2  6e bar.</t>
  </si>
  <si>
    <t xml:space="preserve"> 6e tot ftn</t>
  </si>
  <si>
    <t>5e tot ftn</t>
  </si>
  <si>
    <t xml:space="preserve"> </t>
  </si>
  <si>
    <t>A / B</t>
  </si>
  <si>
    <t>C</t>
  </si>
  <si>
    <t>D / E</t>
  </si>
  <si>
    <t>C / D / E</t>
  </si>
  <si>
    <t>Klasse BB verbergen</t>
  </si>
  <si>
    <t>zie dressuur</t>
  </si>
  <si>
    <t>Zie dressuur</t>
  </si>
  <si>
    <t>Nee</t>
  </si>
  <si>
    <t>Ruiter / amazone</t>
  </si>
  <si>
    <t>Maximaal aantal strafpunten</t>
  </si>
  <si>
    <t>0.70</t>
  </si>
  <si>
    <t>0.80</t>
  </si>
  <si>
    <t>0.90</t>
  </si>
  <si>
    <t>1.00</t>
  </si>
  <si>
    <t>Klasse 100-130(CDE) samenvoegen</t>
  </si>
  <si>
    <t>1.00 - 1.30</t>
  </si>
  <si>
    <t xml:space="preserve">Import gegevens </t>
  </si>
  <si>
    <t>0.50</t>
  </si>
  <si>
    <t>0.60</t>
  </si>
  <si>
    <t>1.10</t>
  </si>
  <si>
    <t>1.20</t>
  </si>
  <si>
    <t>1.30</t>
  </si>
  <si>
    <t>Reserveruiters die niet ingezet worden, krijgen hun inschrijfgeld</t>
  </si>
  <si>
    <t>automatisch weer retour geboekt!</t>
  </si>
  <si>
    <t>Kring Berkel IJssel</t>
  </si>
  <si>
    <t>Semper Fidelis, PC.</t>
  </si>
  <si>
    <t>pp1</t>
  </si>
  <si>
    <t>pp2</t>
  </si>
  <si>
    <t>Laag-Soeren</t>
  </si>
  <si>
    <t>Brummen</t>
  </si>
  <si>
    <t>14 december</t>
  </si>
  <si>
    <t xml:space="preserve">26 oktober </t>
  </si>
  <si>
    <t>12 oktober</t>
  </si>
  <si>
    <t>1031928SK</t>
  </si>
  <si>
    <t>Suzzie</t>
  </si>
  <si>
    <t>Gorssel-Zutphen, PC.</t>
  </si>
  <si>
    <t>1001108DO</t>
  </si>
  <si>
    <t>Dino</t>
  </si>
  <si>
    <t>1025578LH</t>
  </si>
  <si>
    <t>Sitte Xagovia</t>
  </si>
  <si>
    <t>Krimhoeve (PC), RSC de</t>
  </si>
  <si>
    <t>1032966MZ</t>
  </si>
  <si>
    <t>Mandy</t>
  </si>
  <si>
    <t>987978IT</t>
  </si>
  <si>
    <t>Izzy Furzley</t>
  </si>
  <si>
    <t>Oortveldruiters, PC. De</t>
  </si>
  <si>
    <t>1043475BN</t>
  </si>
  <si>
    <t>Blue Forest Genius Boy</t>
  </si>
  <si>
    <t>1042691MH</t>
  </si>
  <si>
    <t>Mutsaards Thimo</t>
  </si>
  <si>
    <t>IJsselruiters, PC. De</t>
  </si>
  <si>
    <t>1040812OL</t>
  </si>
  <si>
    <t>Officier</t>
  </si>
  <si>
    <t>1034106CO</t>
  </si>
  <si>
    <t>Caeli</t>
  </si>
  <si>
    <t>963254CJ</t>
  </si>
  <si>
    <t>Corrie.d.</t>
  </si>
  <si>
    <t>997425OZ</t>
  </si>
  <si>
    <t>Orchids Koen</t>
  </si>
  <si>
    <t>990526VP</t>
  </si>
  <si>
    <t>Verano</t>
  </si>
  <si>
    <t>1033655KK</t>
  </si>
  <si>
    <t>Kinsey</t>
  </si>
  <si>
    <t>1015317JT</t>
  </si>
  <si>
    <t>Jolene</t>
  </si>
  <si>
    <t>1018519ES</t>
  </si>
  <si>
    <t>El Toro</t>
  </si>
  <si>
    <t>1032685MK</t>
  </si>
  <si>
    <t>Miss Lien</t>
  </si>
  <si>
    <t>Graafschap, PC. De</t>
  </si>
  <si>
    <t>1021652VH</t>
  </si>
  <si>
    <t>Blitz</t>
  </si>
  <si>
    <t>1024973MF</t>
  </si>
  <si>
    <t>Gelpenberg's Sandor</t>
  </si>
  <si>
    <t>996895BB</t>
  </si>
  <si>
    <t>Beukenoord's Balorig</t>
  </si>
  <si>
    <t>1034355SO</t>
  </si>
  <si>
    <t>Sem</t>
  </si>
  <si>
    <t>976698KD</t>
  </si>
  <si>
    <t>Kees</t>
  </si>
  <si>
    <t>1042511JB</t>
  </si>
  <si>
    <t>Jan Willem</t>
  </si>
  <si>
    <t>Ppsv. Bussloo, PC.</t>
  </si>
  <si>
    <t>1032662HF</t>
  </si>
  <si>
    <t>Hendi's Mondriaan</t>
  </si>
  <si>
    <t>923001HV</t>
  </si>
  <si>
    <t>Hekarla SIH</t>
  </si>
  <si>
    <t>974464LB</t>
  </si>
  <si>
    <t>Leyla</t>
  </si>
  <si>
    <t>1012276TH</t>
  </si>
  <si>
    <t>Tongerenhof Darya-Ye-Noor</t>
  </si>
  <si>
    <t>1014264GH</t>
  </si>
  <si>
    <t>Grand Kane</t>
  </si>
  <si>
    <t>977892PA</t>
  </si>
  <si>
    <t>Caytlins Princess</t>
  </si>
  <si>
    <t>1022472RJ</t>
  </si>
  <si>
    <t>Riantha</t>
  </si>
  <si>
    <t>Veluwezoom (HSV.), PC. De</t>
  </si>
  <si>
    <t>1044060SC</t>
  </si>
  <si>
    <t>Stakkartur Sante</t>
  </si>
  <si>
    <t>981520NS</t>
  </si>
  <si>
    <t>Nanou</t>
  </si>
  <si>
    <t>1040635JN</t>
  </si>
  <si>
    <t>Jerry van de Bergzichthoeve</t>
  </si>
  <si>
    <t>996844SB</t>
  </si>
  <si>
    <t>Sulaatik's Fingers Crossed</t>
  </si>
  <si>
    <t>1018548LB</t>
  </si>
  <si>
    <t>Lynn</t>
  </si>
  <si>
    <t>970936MW</t>
  </si>
  <si>
    <t>Mango</t>
  </si>
  <si>
    <t>1021769SM</t>
  </si>
  <si>
    <t>Stormwind B</t>
  </si>
  <si>
    <t>1007085BD</t>
  </si>
  <si>
    <t>Bruno 202</t>
  </si>
  <si>
    <t>935803MH</t>
  </si>
  <si>
    <t>990531VP</t>
  </si>
  <si>
    <t>964925MB</t>
  </si>
  <si>
    <t>Miah Glory</t>
  </si>
  <si>
    <t>Lorrèn Krabbenborg</t>
  </si>
  <si>
    <t>0.60 -B</t>
  </si>
  <si>
    <t>Maud Oostenenk</t>
  </si>
  <si>
    <t>0.50 -A</t>
  </si>
  <si>
    <t>Annette Hamoen Kleerekooper</t>
  </si>
  <si>
    <t>Tavi Zantman</t>
  </si>
  <si>
    <t>Tess Terburg</t>
  </si>
  <si>
    <t>0.60 -C</t>
  </si>
  <si>
    <t>Reza Nooteboom</t>
  </si>
  <si>
    <t>Anna van Hest</t>
  </si>
  <si>
    <t>0.70 -D</t>
  </si>
  <si>
    <t>Cato Lenting</t>
  </si>
  <si>
    <t>Sven Oostenenk</t>
  </si>
  <si>
    <t>0.70 -C</t>
  </si>
  <si>
    <t>Antje Jansen</t>
  </si>
  <si>
    <t>0.70 -E</t>
  </si>
  <si>
    <t>Philou Zantman</t>
  </si>
  <si>
    <t>Kiki Peters</t>
  </si>
  <si>
    <t>Anne van Til</t>
  </si>
  <si>
    <t>Anne Snel</t>
  </si>
  <si>
    <t>Karlijn Kroezen</t>
  </si>
  <si>
    <t>Giuliana Finke</t>
  </si>
  <si>
    <t>Bente Breukink</t>
  </si>
  <si>
    <t>Rosaimee Opdam</t>
  </si>
  <si>
    <t>Iris Dahles</t>
  </si>
  <si>
    <t>Maud Born</t>
  </si>
  <si>
    <t>Lizzy Veldhuis</t>
  </si>
  <si>
    <t>0.80 -E</t>
  </si>
  <si>
    <t>0.80 -D</t>
  </si>
  <si>
    <t>Milou van Hest</t>
  </si>
  <si>
    <t>Sterre Hiemstra</t>
  </si>
  <si>
    <t>Anouk Arfman</t>
  </si>
  <si>
    <t>Jessie de Jong</t>
  </si>
  <si>
    <t>Lisanne Corporaal</t>
  </si>
  <si>
    <t>Sarah Sligman</t>
  </si>
  <si>
    <t>Sophie Nijenhof</t>
  </si>
  <si>
    <t>Phileine Breukink</t>
  </si>
  <si>
    <t>Lynn Weideman</t>
  </si>
  <si>
    <t>Bliss Midde</t>
  </si>
  <si>
    <t>Emma Daemen</t>
  </si>
  <si>
    <t>0.90 -D</t>
  </si>
  <si>
    <t>1.00 -D</t>
  </si>
  <si>
    <t>Puck Peters</t>
  </si>
  <si>
    <t>Anouk de Bode</t>
  </si>
  <si>
    <t>1.10 -E</t>
  </si>
  <si>
    <t>Jaidey Moes</t>
  </si>
  <si>
    <t>1022868SM</t>
  </si>
  <si>
    <t>Silver</t>
  </si>
  <si>
    <t>Zowel de afgevaardigden als de reserves dienen zich in te schrijven via mijnknhs.nl -, voor sluitingsdata!!.</t>
  </si>
  <si>
    <t xml:space="preserve">De indoor  regio kampioenschappen vinden plaats  op  30 / 31 januari 2026 </t>
  </si>
  <si>
    <t>Bij WWNA</t>
  </si>
  <si>
    <t xml:space="preserve">Combinaties voor de vrij in te schrijven klassen (100 / C &amp; 1,10 / DE &amp; 1,20 / DE) moeten </t>
  </si>
  <si>
    <t>minimaal 1 winstpunt hebben behaald voor de sluitiengsdatum van de regio kampioenschappen</t>
  </si>
  <si>
    <t>Aanpassingen in parcourssoort:</t>
  </si>
  <si>
    <t xml:space="preserve">De klassen 0.50 A/B, 0.60 A/B en 0.60 C worden verreden conform art. 280 lid 5c Rijstijlwedstrijd met barrage op stijl.  </t>
  </si>
  <si>
    <t xml:space="preserve">Voor de klassen 0.70 C, 0.70 D/E en 0.80 D/E blijft het huidige format van toepassing en wordt verreden conform art. 280 lid 5d Rijstijlwedstrijd in twee ronden, </t>
  </si>
  <si>
    <t>waarbij de tweede ronde op tijd  wordt verreden.</t>
  </si>
  <si>
    <t>Startgerechtigdheid</t>
  </si>
  <si>
    <t>De peildatum voor startgerechtigdheid is aangepast naar 1 oktober 2025, waar eerder 1 april 2025 was gecommuniceerd.</t>
  </si>
  <si>
    <t>Ruiters met prestatieklasse 1 mogen niet deelnemen aan het Regio- en/of KNHS-kampioenschappen in de klassen t/m 0.90.</t>
  </si>
  <si>
    <t>Bij de discipline springen is het niet toegestaan tijdens Regio- en/of KNHS-kampioenschappen voor pony’s deel te nemen</t>
  </si>
  <si>
    <t xml:space="preserve">in zowel de klassen t/m 0.80 als de klassen 1.20 en 1.30. </t>
  </si>
  <si>
    <t xml:space="preserve"> Ook is het niet toegestaan tijdens Regio- en/of KNHS-kampioenschappen voor pony’s deel te nemen in zowel de klassen t/m 0.90 als de klasse 1.30.</t>
  </si>
  <si>
    <t>940044BV</t>
  </si>
  <si>
    <t>Eikenhorst's Bram</t>
  </si>
  <si>
    <t>uit12</t>
  </si>
  <si>
    <t>Franke Verwaijen</t>
  </si>
  <si>
    <t>Kringkampioen</t>
  </si>
  <si>
    <t>Reservekampioen</t>
  </si>
  <si>
    <t>Uit15</t>
  </si>
  <si>
    <t>Uit12</t>
  </si>
  <si>
    <t>Uit11</t>
  </si>
  <si>
    <t>Klasse: 0.60 Cat.: A / B</t>
  </si>
  <si>
    <t>Klasse: 0.60 Cat.: C</t>
  </si>
  <si>
    <t>Klasse: 0.70 Cat.: C</t>
  </si>
  <si>
    <t>Klasse: 0.70 Cat.: D / E</t>
  </si>
  <si>
    <t>Klasse: 0.80 Cat.: D / E</t>
  </si>
  <si>
    <t>Klasse: 0.90 Cat.: D / E</t>
  </si>
  <si>
    <t>Klasse: 1.00 Cat.: D / E</t>
  </si>
  <si>
    <t>Klasse: 1.10 Cat.: D / E</t>
  </si>
  <si>
    <t>Klasse: 0.50 Cat.: A / B</t>
  </si>
  <si>
    <t>Afvaardiging: 1</t>
  </si>
  <si>
    <t>Afvaardiging: 2</t>
  </si>
  <si>
    <t>1e Res.</t>
  </si>
  <si>
    <t>2e Res.</t>
  </si>
  <si>
    <t>Afvaardiging: 9</t>
  </si>
  <si>
    <t>Afvaardiging: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</si>
</sst>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22"/>
      <color indexed="57"/>
      <name val="Arial"/>
      <family val="2"/>
    </font>
    <font>
      <b/>
      <sz val="22"/>
      <color indexed="10"/>
      <name val="Arial"/>
      <family val="2"/>
    </font>
    <font>
      <sz val="10"/>
      <color rgb="FF000000"/>
      <name val="Arial"/>
      <family val="2"/>
    </font>
    <font>
      <sz val="10"/>
      <color rgb="FF363636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4"/>
      <name val="Arial"/>
      <family val="2"/>
    </font>
    <font>
      <b/>
      <sz val="14"/>
      <color rgb="FF2D3459"/>
      <name val="Arial"/>
      <family val="2"/>
    </font>
    <font>
      <sz val="14"/>
      <color rgb="FF2D3459"/>
      <name val="Arial"/>
      <family val="2"/>
    </font>
    <font>
      <b/>
      <i/>
      <sz val="14"/>
      <color rgb="FF2D345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/>
    <xf numFmtId="0" fontId="0" fillId="2" borderId="2" xfId="0" applyFill="1" applyBorder="1"/>
    <xf numFmtId="0" fontId="2" fillId="0" borderId="0" xfId="0" applyFont="1" applyProtection="1">
      <protection locked="0"/>
    </xf>
    <xf numFmtId="0" fontId="0" fillId="2" borderId="3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 applyProtection="1">
      <alignment horizontal="right" vertical="top"/>
      <protection locked="0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/>
    </xf>
    <xf numFmtId="2" fontId="0" fillId="2" borderId="1" xfId="0" applyNumberFormat="1" applyFill="1" applyBorder="1" applyAlignment="1">
      <alignment wrapText="1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1" fontId="0" fillId="0" borderId="0" xfId="0" applyNumberFormat="1"/>
    <xf numFmtId="0" fontId="0" fillId="2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1" fillId="0" borderId="2" xfId="0" applyFont="1" applyBorder="1"/>
    <xf numFmtId="0" fontId="0" fillId="0" borderId="1" xfId="0" applyBorder="1" applyProtection="1">
      <protection locked="0"/>
    </xf>
    <xf numFmtId="0" fontId="0" fillId="0" borderId="1" xfId="0" applyBorder="1"/>
    <xf numFmtId="49" fontId="0" fillId="0" borderId="1" xfId="0" applyNumberFormat="1" applyBorder="1" applyAlignment="1" applyProtection="1">
      <alignment horizontal="left"/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2" fontId="0" fillId="0" borderId="0" xfId="0" applyNumberFormat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4" xfId="0" applyNumberFormat="1" applyFill="1" applyBorder="1" applyAlignment="1" applyProtection="1">
      <alignment horizontal="left"/>
      <protection locked="0"/>
    </xf>
    <xf numFmtId="0" fontId="1" fillId="0" borderId="1" xfId="0" applyFont="1" applyBorder="1"/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9" xfId="0" applyFill="1" applyBorder="1"/>
    <xf numFmtId="164" fontId="0" fillId="3" borderId="8" xfId="0" applyNumberFormat="1" applyFill="1" applyBorder="1" applyAlignment="1">
      <alignment horizontal="center"/>
    </xf>
    <xf numFmtId="164" fontId="0" fillId="2" borderId="8" xfId="0" applyNumberFormat="1" applyFill="1" applyBorder="1"/>
    <xf numFmtId="164" fontId="0" fillId="3" borderId="8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4" borderId="1" xfId="0" applyNumberFormat="1" applyFill="1" applyBorder="1" applyProtection="1">
      <protection locked="0"/>
    </xf>
    <xf numFmtId="0" fontId="1" fillId="2" borderId="1" xfId="0" applyFont="1" applyFill="1" applyBorder="1"/>
    <xf numFmtId="0" fontId="0" fillId="2" borderId="10" xfId="0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0" borderId="1" xfId="0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0" fontId="4" fillId="0" borderId="0" xfId="1" applyFont="1" applyAlignment="1">
      <alignment horizontal="center" vertical="top" wrapText="1"/>
    </xf>
    <xf numFmtId="0" fontId="5" fillId="0" borderId="0" xfId="1" applyFont="1" applyAlignment="1">
      <alignment vertical="top" wrapText="1"/>
    </xf>
    <xf numFmtId="164" fontId="1" fillId="2" borderId="1" xfId="0" applyNumberFormat="1" applyFont="1" applyFill="1" applyBorder="1"/>
    <xf numFmtId="2" fontId="0" fillId="3" borderId="8" xfId="0" applyNumberFormat="1" applyFill="1" applyBorder="1" applyAlignment="1">
      <alignment horizontal="center"/>
    </xf>
    <xf numFmtId="2" fontId="0" fillId="3" borderId="8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1" fillId="2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8" xfId="0" applyFill="1" applyBorder="1"/>
    <xf numFmtId="0" fontId="0" fillId="3" borderId="8" xfId="0" applyFill="1" applyBorder="1" applyProtection="1">
      <protection locked="0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1" fillId="2" borderId="8" xfId="0" applyNumberFormat="1" applyFont="1" applyFill="1" applyBorder="1"/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/>
    <xf numFmtId="0" fontId="2" fillId="0" borderId="4" xfId="0" applyFont="1" applyBorder="1" applyAlignment="1">
      <alignment horizontal="left" vertical="center"/>
    </xf>
    <xf numFmtId="0" fontId="7" fillId="0" borderId="0" xfId="0" applyFont="1"/>
    <xf numFmtId="0" fontId="1" fillId="0" borderId="1" xfId="0" applyFont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5" fontId="0" fillId="4" borderId="1" xfId="2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0" fillId="2" borderId="8" xfId="0" applyFill="1" applyBorder="1" applyAlignment="1">
      <alignment horizontal="left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4" borderId="1" xfId="0" applyNumberFormat="1" applyFill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1"/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  <xf numFmtId="0" fontId="12" fillId="0" borderId="0" xfId="1" applyFont="1" applyAlignment="1">
      <alignment horizontal="left" vertical="center" indent="1"/>
    </xf>
    <xf numFmtId="0" fontId="13" fillId="0" borderId="0" xfId="1" applyFont="1" applyAlignment="1">
      <alignment horizontal="left" vertical="center" indent="1"/>
    </xf>
    <xf numFmtId="0" fontId="12" fillId="5" borderId="0" xfId="1" applyFont="1" applyFill="1" applyAlignment="1">
      <alignment horizontal="left" vertical="center" indent="1"/>
    </xf>
    <xf numFmtId="0" fontId="1" fillId="4" borderId="1" xfId="0" applyFont="1" applyFill="1" applyBorder="1" applyProtection="1">
      <protection locked="0"/>
    </xf>
    <xf numFmtId="165" fontId="0" fillId="3" borderId="1" xfId="2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49" fontId="1" fillId="3" borderId="7" xfId="0" applyNumberFormat="1" applyFont="1" applyFill="1" applyBorder="1" applyAlignment="1" applyProtection="1">
      <alignment horizontal="left"/>
      <protection locked="0"/>
    </xf>
    <xf numFmtId="49" fontId="1" fillId="3" borderId="6" xfId="0" applyNumberFormat="1" applyFont="1" applyFill="1" applyBorder="1" applyAlignment="1" applyProtection="1">
      <alignment horizontal="left"/>
      <protection locked="0"/>
    </xf>
    <xf numFmtId="49" fontId="1" fillId="3" borderId="8" xfId="0" applyNumberFormat="1" applyFont="1" applyFill="1" applyBorder="1" applyAlignment="1" applyProtection="1">
      <alignment horizontal="left"/>
      <protection locked="0"/>
    </xf>
    <xf numFmtId="49" fontId="1" fillId="4" borderId="7" xfId="0" applyNumberFormat="1" applyFont="1" applyFill="1" applyBorder="1" applyAlignment="1">
      <alignment horizontal="left"/>
    </xf>
    <xf numFmtId="49" fontId="1" fillId="4" borderId="6" xfId="0" applyNumberFormat="1" applyFon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3" fillId="0" borderId="14" xfId="0" applyFont="1" applyBorder="1" applyAlignment="1">
      <alignment horizontal="right" vertical="center"/>
    </xf>
    <xf numFmtId="0" fontId="0" fillId="0" borderId="14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49" fontId="1" fillId="4" borderId="7" xfId="0" applyNumberFormat="1" applyFont="1" applyFill="1" applyBorder="1" applyAlignment="1" applyProtection="1">
      <alignment horizontal="left"/>
      <protection locked="0"/>
    </xf>
    <xf numFmtId="49" fontId="1" fillId="4" borderId="6" xfId="0" applyNumberFormat="1" applyFont="1" applyFill="1" applyBorder="1" applyAlignment="1" applyProtection="1">
      <alignment horizontal="left"/>
      <protection locked="0"/>
    </xf>
    <xf numFmtId="49" fontId="1" fillId="4" borderId="8" xfId="0" applyNumberFormat="1" applyFont="1" applyFill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</cellXfs>
  <cellStyles count="3">
    <cellStyle name="Komma" xfId="2" builtinId="3"/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50529" name="Button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01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12</xdr:col>
          <xdr:colOff>0</xdr:colOff>
          <xdr:row>7</xdr:row>
          <xdr:rowOff>184150</xdr:rowOff>
        </xdr:to>
        <xdr:sp macro="" textlink="">
          <xdr:nvSpPr>
            <xdr:cNvPr id="150530" name="Button 2" hidden="1">
              <a:extLst>
                <a:ext uri="{63B3BB69-23CF-44E3-9099-C40C66FF867C}">
                  <a14:compatExt spid="_x0000_s150530"/>
                </a:ext>
                <a:ext uri="{FF2B5EF4-FFF2-40B4-BE49-F238E27FC236}">
                  <a16:creationId xmlns:a16="http://schemas.microsoft.com/office/drawing/2014/main" id="{00000000-0008-0000-0100-000002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50531" name="Button 3" hidden="1">
              <a:extLst>
                <a:ext uri="{63B3BB69-23CF-44E3-9099-C40C66FF867C}">
                  <a14:compatExt spid="_x0000_s150531"/>
                </a:ext>
                <a:ext uri="{FF2B5EF4-FFF2-40B4-BE49-F238E27FC236}">
                  <a16:creationId xmlns:a16="http://schemas.microsoft.com/office/drawing/2014/main" id="{00000000-0008-0000-0100-000003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50532" name="Button 4" hidden="1">
              <a:extLst>
                <a:ext uri="{63B3BB69-23CF-44E3-9099-C40C66FF867C}">
                  <a14:compatExt spid="_x0000_s150532"/>
                </a:ext>
                <a:ext uri="{FF2B5EF4-FFF2-40B4-BE49-F238E27FC236}">
                  <a16:creationId xmlns:a16="http://schemas.microsoft.com/office/drawing/2014/main" id="{00000000-0008-0000-0100-000004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50533" name="Button 5" hidden="1">
              <a:extLst>
                <a:ext uri="{63B3BB69-23CF-44E3-9099-C40C66FF867C}">
                  <a14:compatExt spid="_x0000_s150533"/>
                </a:ext>
                <a:ext uri="{FF2B5EF4-FFF2-40B4-BE49-F238E27FC236}">
                  <a16:creationId xmlns:a16="http://schemas.microsoft.com/office/drawing/2014/main" id="{00000000-0008-0000-0100-000005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50534" name="Button 6" hidden="1">
              <a:extLst>
                <a:ext uri="{63B3BB69-23CF-44E3-9099-C40C66FF867C}">
                  <a14:compatExt spid="_x0000_s150534"/>
                </a:ext>
                <a:ext uri="{FF2B5EF4-FFF2-40B4-BE49-F238E27FC236}">
                  <a16:creationId xmlns:a16="http://schemas.microsoft.com/office/drawing/2014/main" id="{00000000-0008-0000-0100-000006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50535" name="Button 7" hidden="1">
              <a:extLst>
                <a:ext uri="{63B3BB69-23CF-44E3-9099-C40C66FF867C}">
                  <a14:compatExt spid="_x0000_s150535"/>
                </a:ext>
                <a:ext uri="{FF2B5EF4-FFF2-40B4-BE49-F238E27FC236}">
                  <a16:creationId xmlns:a16="http://schemas.microsoft.com/office/drawing/2014/main" id="{00000000-0008-0000-0100-000007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7</xdr:row>
          <xdr:rowOff>31750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50536" name="Button 8" hidden="1">
              <a:extLst>
                <a:ext uri="{63B3BB69-23CF-44E3-9099-C40C66FF867C}">
                  <a14:compatExt spid="_x0000_s150536"/>
                </a:ext>
                <a:ext uri="{FF2B5EF4-FFF2-40B4-BE49-F238E27FC236}">
                  <a16:creationId xmlns:a16="http://schemas.microsoft.com/office/drawing/2014/main" id="{00000000-0008-0000-0100-000008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50537" name="Button 9" hidden="1">
              <a:extLst>
                <a:ext uri="{63B3BB69-23CF-44E3-9099-C40C66FF867C}">
                  <a14:compatExt spid="_x0000_s150537"/>
                </a:ext>
                <a:ext uri="{FF2B5EF4-FFF2-40B4-BE49-F238E27FC236}">
                  <a16:creationId xmlns:a16="http://schemas.microsoft.com/office/drawing/2014/main" id="{00000000-0008-0000-0100-000009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50538" name="Button 10" hidden="1">
              <a:extLst>
                <a:ext uri="{63B3BB69-23CF-44E3-9099-C40C66FF867C}">
                  <a14:compatExt spid="_x0000_s150538"/>
                </a:ext>
                <a:ext uri="{FF2B5EF4-FFF2-40B4-BE49-F238E27FC236}">
                  <a16:creationId xmlns:a16="http://schemas.microsoft.com/office/drawing/2014/main" id="{00000000-0008-0000-0100-00000A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50539" name="Button 11" hidden="1">
              <a:extLst>
                <a:ext uri="{63B3BB69-23CF-44E3-9099-C40C66FF867C}">
                  <a14:compatExt spid="_x0000_s150539"/>
                </a:ext>
                <a:ext uri="{FF2B5EF4-FFF2-40B4-BE49-F238E27FC236}">
                  <a16:creationId xmlns:a16="http://schemas.microsoft.com/office/drawing/2014/main" id="{00000000-0008-0000-0100-00000B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50540" name="Button 12" hidden="1">
              <a:extLst>
                <a:ext uri="{63B3BB69-23CF-44E3-9099-C40C66FF867C}">
                  <a14:compatExt spid="_x0000_s150540"/>
                </a:ext>
                <a:ext uri="{FF2B5EF4-FFF2-40B4-BE49-F238E27FC236}">
                  <a16:creationId xmlns:a16="http://schemas.microsoft.com/office/drawing/2014/main" id="{00000000-0008-0000-0100-00000C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31750</xdr:colOff>
          <xdr:row>7</xdr:row>
          <xdr:rowOff>12700</xdr:rowOff>
        </xdr:from>
        <xdr:to>
          <xdr:col>28</xdr:col>
          <xdr:colOff>12700</xdr:colOff>
          <xdr:row>7</xdr:row>
          <xdr:rowOff>184150</xdr:rowOff>
        </xdr:to>
        <xdr:sp macro="" textlink="">
          <xdr:nvSpPr>
            <xdr:cNvPr id="150541" name="Button 13" hidden="1">
              <a:extLst>
                <a:ext uri="{63B3BB69-23CF-44E3-9099-C40C66FF867C}">
                  <a14:compatExt spid="_x0000_s150541"/>
                </a:ext>
                <a:ext uri="{FF2B5EF4-FFF2-40B4-BE49-F238E27FC236}">
                  <a16:creationId xmlns:a16="http://schemas.microsoft.com/office/drawing/2014/main" id="{00000000-0008-0000-0100-00000D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50542" name="Button 14" hidden="1">
              <a:extLst>
                <a:ext uri="{63B3BB69-23CF-44E3-9099-C40C66FF867C}">
                  <a14:compatExt spid="_x0000_s150542"/>
                </a:ext>
                <a:ext uri="{FF2B5EF4-FFF2-40B4-BE49-F238E27FC236}">
                  <a16:creationId xmlns:a16="http://schemas.microsoft.com/office/drawing/2014/main" id="{00000000-0008-0000-0100-00000E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36</xdr:col>
          <xdr:colOff>12700</xdr:colOff>
          <xdr:row>7</xdr:row>
          <xdr:rowOff>184150</xdr:rowOff>
        </xdr:to>
        <xdr:sp macro="" textlink="">
          <xdr:nvSpPr>
            <xdr:cNvPr id="150560" name="Button 32" hidden="1">
              <a:extLst>
                <a:ext uri="{63B3BB69-23CF-44E3-9099-C40C66FF867C}">
                  <a14:compatExt spid="_x0000_s150560"/>
                </a:ext>
                <a:ext uri="{FF2B5EF4-FFF2-40B4-BE49-F238E27FC236}">
                  <a16:creationId xmlns:a16="http://schemas.microsoft.com/office/drawing/2014/main" id="{00000000-0008-0000-0100-000020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45</xdr:col>
          <xdr:colOff>190500</xdr:colOff>
          <xdr:row>8</xdr:row>
          <xdr:rowOff>0</xdr:rowOff>
        </xdr:to>
        <xdr:sp macro="" textlink="">
          <xdr:nvSpPr>
            <xdr:cNvPr id="150562" name="Button 34" hidden="1">
              <a:extLst>
                <a:ext uri="{63B3BB69-23CF-44E3-9099-C40C66FF867C}">
                  <a14:compatExt spid="_x0000_s150562"/>
                </a:ext>
                <a:ext uri="{FF2B5EF4-FFF2-40B4-BE49-F238E27FC236}">
                  <a16:creationId xmlns:a16="http://schemas.microsoft.com/office/drawing/2014/main" id="{00000000-0008-0000-0100-000022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44</xdr:col>
          <xdr:colOff>38100</xdr:colOff>
          <xdr:row>7</xdr:row>
          <xdr:rowOff>165100</xdr:rowOff>
        </xdr:to>
        <xdr:sp macro="" textlink="">
          <xdr:nvSpPr>
            <xdr:cNvPr id="150563" name="Button 35" hidden="1">
              <a:extLst>
                <a:ext uri="{63B3BB69-23CF-44E3-9099-C40C66FF867C}">
                  <a14:compatExt spid="_x0000_s150563"/>
                </a:ext>
                <a:ext uri="{FF2B5EF4-FFF2-40B4-BE49-F238E27FC236}">
                  <a16:creationId xmlns:a16="http://schemas.microsoft.com/office/drawing/2014/main" id="{00000000-0008-0000-0100-000023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52</xdr:col>
          <xdr:colOff>12700</xdr:colOff>
          <xdr:row>7</xdr:row>
          <xdr:rowOff>184150</xdr:rowOff>
        </xdr:to>
        <xdr:sp macro="" textlink="">
          <xdr:nvSpPr>
            <xdr:cNvPr id="150564" name="Button 36" hidden="1">
              <a:extLst>
                <a:ext uri="{63B3BB69-23CF-44E3-9099-C40C66FF867C}">
                  <a14:compatExt spid="_x0000_s150564"/>
                </a:ext>
                <a:ext uri="{FF2B5EF4-FFF2-40B4-BE49-F238E27FC236}">
                  <a16:creationId xmlns:a16="http://schemas.microsoft.com/office/drawing/2014/main" id="{00000000-0008-0000-0100-000024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31750</xdr:colOff>
          <xdr:row>7</xdr:row>
          <xdr:rowOff>0</xdr:rowOff>
        </xdr:from>
        <xdr:to>
          <xdr:col>53</xdr:col>
          <xdr:colOff>190500</xdr:colOff>
          <xdr:row>7</xdr:row>
          <xdr:rowOff>304800</xdr:rowOff>
        </xdr:to>
        <xdr:sp macro="" textlink="">
          <xdr:nvSpPr>
            <xdr:cNvPr id="150565" name="Button 37" hidden="1">
              <a:extLst>
                <a:ext uri="{63B3BB69-23CF-44E3-9099-C40C66FF867C}">
                  <a14:compatExt spid="_x0000_s150565"/>
                </a:ext>
                <a:ext uri="{FF2B5EF4-FFF2-40B4-BE49-F238E27FC236}">
                  <a16:creationId xmlns:a16="http://schemas.microsoft.com/office/drawing/2014/main" id="{00000000-0008-0000-0100-000025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37</xdr:col>
          <xdr:colOff>184150</xdr:colOff>
          <xdr:row>8</xdr:row>
          <xdr:rowOff>0</xdr:rowOff>
        </xdr:to>
        <xdr:sp macro="" textlink="">
          <xdr:nvSpPr>
            <xdr:cNvPr id="150567" name="Button 39" hidden="1">
              <a:extLst>
                <a:ext uri="{63B3BB69-23CF-44E3-9099-C40C66FF867C}">
                  <a14:compatExt spid="_x0000_s150567"/>
                </a:ext>
                <a:ext uri="{FF2B5EF4-FFF2-40B4-BE49-F238E27FC236}">
                  <a16:creationId xmlns:a16="http://schemas.microsoft.com/office/drawing/2014/main" id="{00000000-0008-0000-0100-000027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50568" name="Button 40" hidden="1">
              <a:extLst>
                <a:ext uri="{63B3BB69-23CF-44E3-9099-C40C66FF867C}">
                  <a14:compatExt spid="_x0000_s150568"/>
                </a:ext>
                <a:ext uri="{FF2B5EF4-FFF2-40B4-BE49-F238E27FC236}">
                  <a16:creationId xmlns:a16="http://schemas.microsoft.com/office/drawing/2014/main" id="{00000000-0008-0000-0100-000028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50569" name="Button 41" hidden="1">
              <a:extLst>
                <a:ext uri="{63B3BB69-23CF-44E3-9099-C40C66FF867C}">
                  <a14:compatExt spid="_x0000_s150569"/>
                </a:ext>
                <a:ext uri="{FF2B5EF4-FFF2-40B4-BE49-F238E27FC236}">
                  <a16:creationId xmlns:a16="http://schemas.microsoft.com/office/drawing/2014/main" id="{00000000-0008-0000-0100-000029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50570" name="Button 42" hidden="1">
              <a:extLst>
                <a:ext uri="{63B3BB69-23CF-44E3-9099-C40C66FF867C}">
                  <a14:compatExt spid="_x0000_s150570"/>
                </a:ext>
                <a:ext uri="{FF2B5EF4-FFF2-40B4-BE49-F238E27FC236}">
                  <a16:creationId xmlns:a16="http://schemas.microsoft.com/office/drawing/2014/main" id="{00000000-0008-0000-0100-00002A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31750</xdr:colOff>
          <xdr:row>7</xdr:row>
          <xdr:rowOff>0</xdr:rowOff>
        </xdr:from>
        <xdr:to>
          <xdr:col>28</xdr:col>
          <xdr:colOff>0</xdr:colOff>
          <xdr:row>7</xdr:row>
          <xdr:rowOff>184150</xdr:rowOff>
        </xdr:to>
        <xdr:sp macro="" textlink="">
          <xdr:nvSpPr>
            <xdr:cNvPr id="150571" name="Button 43" hidden="1">
              <a:extLst>
                <a:ext uri="{63B3BB69-23CF-44E3-9099-C40C66FF867C}">
                  <a14:compatExt spid="_x0000_s150571"/>
                </a:ext>
                <a:ext uri="{FF2B5EF4-FFF2-40B4-BE49-F238E27FC236}">
                  <a16:creationId xmlns:a16="http://schemas.microsoft.com/office/drawing/2014/main" id="{00000000-0008-0000-0100-00002B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31750</xdr:colOff>
          <xdr:row>7</xdr:row>
          <xdr:rowOff>0</xdr:rowOff>
        </xdr:from>
        <xdr:to>
          <xdr:col>28</xdr:col>
          <xdr:colOff>0</xdr:colOff>
          <xdr:row>7</xdr:row>
          <xdr:rowOff>184150</xdr:rowOff>
        </xdr:to>
        <xdr:sp macro="" textlink="">
          <xdr:nvSpPr>
            <xdr:cNvPr id="150572" name="Button 44" hidden="1">
              <a:extLst>
                <a:ext uri="{63B3BB69-23CF-44E3-9099-C40C66FF867C}">
                  <a14:compatExt spid="_x0000_s150572"/>
                </a:ext>
                <a:ext uri="{FF2B5EF4-FFF2-40B4-BE49-F238E27FC236}">
                  <a16:creationId xmlns:a16="http://schemas.microsoft.com/office/drawing/2014/main" id="{00000000-0008-0000-0100-00002C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31750</xdr:colOff>
          <xdr:row>7</xdr:row>
          <xdr:rowOff>0</xdr:rowOff>
        </xdr:from>
        <xdr:to>
          <xdr:col>28</xdr:col>
          <xdr:colOff>0</xdr:colOff>
          <xdr:row>7</xdr:row>
          <xdr:rowOff>184150</xdr:rowOff>
        </xdr:to>
        <xdr:sp macro="" textlink="">
          <xdr:nvSpPr>
            <xdr:cNvPr id="150573" name="Button 45" hidden="1">
              <a:extLst>
                <a:ext uri="{63B3BB69-23CF-44E3-9099-C40C66FF867C}">
                  <a14:compatExt spid="_x0000_s150573"/>
                </a:ext>
                <a:ext uri="{FF2B5EF4-FFF2-40B4-BE49-F238E27FC236}">
                  <a16:creationId xmlns:a16="http://schemas.microsoft.com/office/drawing/2014/main" id="{00000000-0008-0000-0100-00002D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31750</xdr:colOff>
          <xdr:row>7</xdr:row>
          <xdr:rowOff>0</xdr:rowOff>
        </xdr:from>
        <xdr:to>
          <xdr:col>28</xdr:col>
          <xdr:colOff>0</xdr:colOff>
          <xdr:row>7</xdr:row>
          <xdr:rowOff>184150</xdr:rowOff>
        </xdr:to>
        <xdr:sp macro="" textlink="">
          <xdr:nvSpPr>
            <xdr:cNvPr id="150574" name="Button 46" hidden="1">
              <a:extLst>
                <a:ext uri="{63B3BB69-23CF-44E3-9099-C40C66FF867C}">
                  <a14:compatExt spid="_x0000_s150574"/>
                </a:ext>
                <a:ext uri="{FF2B5EF4-FFF2-40B4-BE49-F238E27FC236}">
                  <a16:creationId xmlns:a16="http://schemas.microsoft.com/office/drawing/2014/main" id="{00000000-0008-0000-0100-00002E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</xdr:row>
          <xdr:rowOff>12700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50575" name="Button 47" hidden="1">
              <a:extLst>
                <a:ext uri="{63B3BB69-23CF-44E3-9099-C40C66FF867C}">
                  <a14:compatExt spid="_x0000_s150575"/>
                </a:ext>
                <a:ext uri="{FF2B5EF4-FFF2-40B4-BE49-F238E27FC236}">
                  <a16:creationId xmlns:a16="http://schemas.microsoft.com/office/drawing/2014/main" id="{00000000-0008-0000-0100-00002F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50576" name="Button 48" hidden="1">
              <a:extLst>
                <a:ext uri="{63B3BB69-23CF-44E3-9099-C40C66FF867C}">
                  <a14:compatExt spid="_x0000_s150576"/>
                </a:ext>
                <a:ext uri="{FF2B5EF4-FFF2-40B4-BE49-F238E27FC236}">
                  <a16:creationId xmlns:a16="http://schemas.microsoft.com/office/drawing/2014/main" id="{00000000-0008-0000-0100-000030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</xdr:row>
          <xdr:rowOff>12700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50577" name="Button 49" hidden="1">
              <a:extLst>
                <a:ext uri="{63B3BB69-23CF-44E3-9099-C40C66FF867C}">
                  <a14:compatExt spid="_x0000_s150577"/>
                </a:ext>
                <a:ext uri="{FF2B5EF4-FFF2-40B4-BE49-F238E27FC236}">
                  <a16:creationId xmlns:a16="http://schemas.microsoft.com/office/drawing/2014/main" id="{00000000-0008-0000-0100-00003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50578" name="Button 50" hidden="1">
              <a:extLst>
                <a:ext uri="{63B3BB69-23CF-44E3-9099-C40C66FF867C}">
                  <a14:compatExt spid="_x0000_s150578"/>
                </a:ext>
                <a:ext uri="{FF2B5EF4-FFF2-40B4-BE49-F238E27FC236}">
                  <a16:creationId xmlns:a16="http://schemas.microsoft.com/office/drawing/2014/main" id="{00000000-0008-0000-0100-000032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7</xdr:row>
          <xdr:rowOff>12700</xdr:rowOff>
        </xdr:from>
        <xdr:to>
          <xdr:col>28</xdr:col>
          <xdr:colOff>0</xdr:colOff>
          <xdr:row>7</xdr:row>
          <xdr:rowOff>184150</xdr:rowOff>
        </xdr:to>
        <xdr:sp macro="" textlink="">
          <xdr:nvSpPr>
            <xdr:cNvPr id="150579" name="Button 51" hidden="1">
              <a:extLst>
                <a:ext uri="{63B3BB69-23CF-44E3-9099-C40C66FF867C}">
                  <a14:compatExt spid="_x0000_s150579"/>
                </a:ext>
                <a:ext uri="{FF2B5EF4-FFF2-40B4-BE49-F238E27FC236}">
                  <a16:creationId xmlns:a16="http://schemas.microsoft.com/office/drawing/2014/main" id="{00000000-0008-0000-0100-000033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50580" name="Button 52" hidden="1">
              <a:extLst>
                <a:ext uri="{63B3BB69-23CF-44E3-9099-C40C66FF867C}">
                  <a14:compatExt spid="_x0000_s150580"/>
                </a:ext>
                <a:ext uri="{FF2B5EF4-FFF2-40B4-BE49-F238E27FC236}">
                  <a16:creationId xmlns:a16="http://schemas.microsoft.com/office/drawing/2014/main" id="{00000000-0008-0000-0100-000034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64865" name="Button 1" hidden="1">
              <a:extLst>
                <a:ext uri="{63B3BB69-23CF-44E3-9099-C40C66FF867C}">
                  <a14:compatExt spid="_x0000_s164865"/>
                </a:ext>
                <a:ext uri="{FF2B5EF4-FFF2-40B4-BE49-F238E27FC236}">
                  <a16:creationId xmlns:a16="http://schemas.microsoft.com/office/drawing/2014/main" id="{00000000-0008-0000-0A00-00000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64866" name="Button 2" hidden="1">
              <a:extLst>
                <a:ext uri="{63B3BB69-23CF-44E3-9099-C40C66FF867C}">
                  <a14:compatExt spid="_x0000_s164866"/>
                </a:ext>
                <a:ext uri="{FF2B5EF4-FFF2-40B4-BE49-F238E27FC236}">
                  <a16:creationId xmlns:a16="http://schemas.microsoft.com/office/drawing/2014/main" id="{00000000-0008-0000-0A00-00000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19</xdr:col>
          <xdr:colOff>0</xdr:colOff>
          <xdr:row>7</xdr:row>
          <xdr:rowOff>184150</xdr:rowOff>
        </xdr:to>
        <xdr:sp macro="" textlink="">
          <xdr:nvSpPr>
            <xdr:cNvPr id="164867" name="Button 3" hidden="1">
              <a:extLst>
                <a:ext uri="{63B3BB69-23CF-44E3-9099-C40C66FF867C}">
                  <a14:compatExt spid="_x0000_s164867"/>
                </a:ext>
                <a:ext uri="{FF2B5EF4-FFF2-40B4-BE49-F238E27FC236}">
                  <a16:creationId xmlns:a16="http://schemas.microsoft.com/office/drawing/2014/main" id="{00000000-0008-0000-0A00-000003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4868" name="Button 4" hidden="1">
              <a:extLst>
                <a:ext uri="{63B3BB69-23CF-44E3-9099-C40C66FF867C}">
                  <a14:compatExt spid="_x0000_s164868"/>
                </a:ext>
                <a:ext uri="{FF2B5EF4-FFF2-40B4-BE49-F238E27FC236}">
                  <a16:creationId xmlns:a16="http://schemas.microsoft.com/office/drawing/2014/main" id="{00000000-0008-0000-0A00-000004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64869" name="Button 5" hidden="1">
              <a:extLst>
                <a:ext uri="{63B3BB69-23CF-44E3-9099-C40C66FF867C}">
                  <a14:compatExt spid="_x0000_s164869"/>
                </a:ext>
                <a:ext uri="{FF2B5EF4-FFF2-40B4-BE49-F238E27FC236}">
                  <a16:creationId xmlns:a16="http://schemas.microsoft.com/office/drawing/2014/main" id="{00000000-0008-0000-0A00-000005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64870" name="Button 6" hidden="1">
              <a:extLst>
                <a:ext uri="{63B3BB69-23CF-44E3-9099-C40C66FF867C}">
                  <a14:compatExt spid="_x0000_s164870"/>
                </a:ext>
                <a:ext uri="{FF2B5EF4-FFF2-40B4-BE49-F238E27FC236}">
                  <a16:creationId xmlns:a16="http://schemas.microsoft.com/office/drawing/2014/main" id="{00000000-0008-0000-0A00-000006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64871" name="Button 7" hidden="1">
              <a:extLst>
                <a:ext uri="{63B3BB69-23CF-44E3-9099-C40C66FF867C}">
                  <a14:compatExt spid="_x0000_s164871"/>
                </a:ext>
                <a:ext uri="{FF2B5EF4-FFF2-40B4-BE49-F238E27FC236}">
                  <a16:creationId xmlns:a16="http://schemas.microsoft.com/office/drawing/2014/main" id="{00000000-0008-0000-0A00-000007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31750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4872" name="Button 8" hidden="1">
              <a:extLst>
                <a:ext uri="{63B3BB69-23CF-44E3-9099-C40C66FF867C}">
                  <a14:compatExt spid="_x0000_s164872"/>
                </a:ext>
                <a:ext uri="{FF2B5EF4-FFF2-40B4-BE49-F238E27FC236}">
                  <a16:creationId xmlns:a16="http://schemas.microsoft.com/office/drawing/2014/main" id="{00000000-0008-0000-0A00-000008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4873" name="Button 9" hidden="1">
              <a:extLst>
                <a:ext uri="{63B3BB69-23CF-44E3-9099-C40C66FF867C}">
                  <a14:compatExt spid="_x0000_s164873"/>
                </a:ext>
                <a:ext uri="{FF2B5EF4-FFF2-40B4-BE49-F238E27FC236}">
                  <a16:creationId xmlns:a16="http://schemas.microsoft.com/office/drawing/2014/main" id="{00000000-0008-0000-0A00-000009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64874" name="Button 10" hidden="1">
              <a:extLst>
                <a:ext uri="{63B3BB69-23CF-44E3-9099-C40C66FF867C}">
                  <a14:compatExt spid="_x0000_s164874"/>
                </a:ext>
                <a:ext uri="{FF2B5EF4-FFF2-40B4-BE49-F238E27FC236}">
                  <a16:creationId xmlns:a16="http://schemas.microsoft.com/office/drawing/2014/main" id="{00000000-0008-0000-0A00-00000A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64875" name="Button 11" hidden="1">
              <a:extLst>
                <a:ext uri="{63B3BB69-23CF-44E3-9099-C40C66FF867C}">
                  <a14:compatExt spid="_x0000_s164875"/>
                </a:ext>
                <a:ext uri="{FF2B5EF4-FFF2-40B4-BE49-F238E27FC236}">
                  <a16:creationId xmlns:a16="http://schemas.microsoft.com/office/drawing/2014/main" id="{00000000-0008-0000-0A00-00000B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64876" name="Button 12" hidden="1">
              <a:extLst>
                <a:ext uri="{63B3BB69-23CF-44E3-9099-C40C66FF867C}">
                  <a14:compatExt spid="_x0000_s164876"/>
                </a:ext>
                <a:ext uri="{FF2B5EF4-FFF2-40B4-BE49-F238E27FC236}">
                  <a16:creationId xmlns:a16="http://schemas.microsoft.com/office/drawing/2014/main" id="{00000000-0008-0000-0A00-00000C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64877" name="Button 13" hidden="1">
              <a:extLst>
                <a:ext uri="{63B3BB69-23CF-44E3-9099-C40C66FF867C}">
                  <a14:compatExt spid="_x0000_s164877"/>
                </a:ext>
                <a:ext uri="{FF2B5EF4-FFF2-40B4-BE49-F238E27FC236}">
                  <a16:creationId xmlns:a16="http://schemas.microsoft.com/office/drawing/2014/main" id="{00000000-0008-0000-0A00-00000D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64878" name="Button 14" hidden="1">
              <a:extLst>
                <a:ext uri="{63B3BB69-23CF-44E3-9099-C40C66FF867C}">
                  <a14:compatExt spid="_x0000_s164878"/>
                </a:ext>
                <a:ext uri="{FF2B5EF4-FFF2-40B4-BE49-F238E27FC236}">
                  <a16:creationId xmlns:a16="http://schemas.microsoft.com/office/drawing/2014/main" id="{00000000-0008-0000-0A00-00000E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31750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64879" name="Button 15" hidden="1">
              <a:extLst>
                <a:ext uri="{63B3BB69-23CF-44E3-9099-C40C66FF867C}">
                  <a14:compatExt spid="_x0000_s164879"/>
                </a:ext>
                <a:ext uri="{FF2B5EF4-FFF2-40B4-BE49-F238E27FC236}">
                  <a16:creationId xmlns:a16="http://schemas.microsoft.com/office/drawing/2014/main" id="{00000000-0008-0000-0A00-00000F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64880" name="Button 16" hidden="1">
              <a:extLst>
                <a:ext uri="{63B3BB69-23CF-44E3-9099-C40C66FF867C}">
                  <a14:compatExt spid="_x0000_s164880"/>
                </a:ext>
                <a:ext uri="{FF2B5EF4-FFF2-40B4-BE49-F238E27FC236}">
                  <a16:creationId xmlns:a16="http://schemas.microsoft.com/office/drawing/2014/main" id="{00000000-0008-0000-0A00-000010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31750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64881" name="Button 17" hidden="1">
              <a:extLst>
                <a:ext uri="{63B3BB69-23CF-44E3-9099-C40C66FF867C}">
                  <a14:compatExt spid="_x0000_s164881"/>
                </a:ext>
                <a:ext uri="{FF2B5EF4-FFF2-40B4-BE49-F238E27FC236}">
                  <a16:creationId xmlns:a16="http://schemas.microsoft.com/office/drawing/2014/main" id="{00000000-0008-0000-0A00-00001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64882" name="Button 18" hidden="1">
              <a:extLst>
                <a:ext uri="{63B3BB69-23CF-44E3-9099-C40C66FF867C}">
                  <a14:compatExt spid="_x0000_s164882"/>
                </a:ext>
                <a:ext uri="{FF2B5EF4-FFF2-40B4-BE49-F238E27FC236}">
                  <a16:creationId xmlns:a16="http://schemas.microsoft.com/office/drawing/2014/main" id="{00000000-0008-0000-0A00-00001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31750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64883" name="Button 19" hidden="1">
              <a:extLst>
                <a:ext uri="{63B3BB69-23CF-44E3-9099-C40C66FF867C}">
                  <a14:compatExt spid="_x0000_s164883"/>
                </a:ext>
                <a:ext uri="{FF2B5EF4-FFF2-40B4-BE49-F238E27FC236}">
                  <a16:creationId xmlns:a16="http://schemas.microsoft.com/office/drawing/2014/main" id="{00000000-0008-0000-0A00-000013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64884" name="Button 20" hidden="1">
              <a:extLst>
                <a:ext uri="{63B3BB69-23CF-44E3-9099-C40C66FF867C}">
                  <a14:compatExt spid="_x0000_s164884"/>
                </a:ext>
                <a:ext uri="{FF2B5EF4-FFF2-40B4-BE49-F238E27FC236}">
                  <a16:creationId xmlns:a16="http://schemas.microsoft.com/office/drawing/2014/main" id="{00000000-0008-0000-0A00-000014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65889" name="Button 1" hidden="1">
              <a:extLst>
                <a:ext uri="{63B3BB69-23CF-44E3-9099-C40C66FF867C}">
                  <a14:compatExt spid="_x0000_s165889"/>
                </a:ext>
                <a:ext uri="{FF2B5EF4-FFF2-40B4-BE49-F238E27FC236}">
                  <a16:creationId xmlns:a16="http://schemas.microsoft.com/office/drawing/2014/main" id="{00000000-0008-0000-0B00-00000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65890" name="Button 2" hidden="1">
              <a:extLst>
                <a:ext uri="{63B3BB69-23CF-44E3-9099-C40C66FF867C}">
                  <a14:compatExt spid="_x0000_s165890"/>
                </a:ext>
                <a:ext uri="{FF2B5EF4-FFF2-40B4-BE49-F238E27FC236}">
                  <a16:creationId xmlns:a16="http://schemas.microsoft.com/office/drawing/2014/main" id="{00000000-0008-0000-0B00-000002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19</xdr:col>
          <xdr:colOff>0</xdr:colOff>
          <xdr:row>7</xdr:row>
          <xdr:rowOff>184150</xdr:rowOff>
        </xdr:to>
        <xdr:sp macro="" textlink="">
          <xdr:nvSpPr>
            <xdr:cNvPr id="165891" name="Button 3" hidden="1">
              <a:extLst>
                <a:ext uri="{63B3BB69-23CF-44E3-9099-C40C66FF867C}">
                  <a14:compatExt spid="_x0000_s165891"/>
                </a:ext>
                <a:ext uri="{FF2B5EF4-FFF2-40B4-BE49-F238E27FC236}">
                  <a16:creationId xmlns:a16="http://schemas.microsoft.com/office/drawing/2014/main" id="{00000000-0008-0000-0B00-000003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5892" name="Button 4" hidden="1">
              <a:extLst>
                <a:ext uri="{63B3BB69-23CF-44E3-9099-C40C66FF867C}">
                  <a14:compatExt spid="_x0000_s165892"/>
                </a:ext>
                <a:ext uri="{FF2B5EF4-FFF2-40B4-BE49-F238E27FC236}">
                  <a16:creationId xmlns:a16="http://schemas.microsoft.com/office/drawing/2014/main" id="{00000000-0008-0000-0B00-000004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65893" name="Button 5" hidden="1">
              <a:extLst>
                <a:ext uri="{63B3BB69-23CF-44E3-9099-C40C66FF867C}">
                  <a14:compatExt spid="_x0000_s165893"/>
                </a:ext>
                <a:ext uri="{FF2B5EF4-FFF2-40B4-BE49-F238E27FC236}">
                  <a16:creationId xmlns:a16="http://schemas.microsoft.com/office/drawing/2014/main" id="{00000000-0008-0000-0B00-000005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65894" name="Button 6" hidden="1">
              <a:extLst>
                <a:ext uri="{63B3BB69-23CF-44E3-9099-C40C66FF867C}">
                  <a14:compatExt spid="_x0000_s165894"/>
                </a:ext>
                <a:ext uri="{FF2B5EF4-FFF2-40B4-BE49-F238E27FC236}">
                  <a16:creationId xmlns:a16="http://schemas.microsoft.com/office/drawing/2014/main" id="{00000000-0008-0000-0B00-000006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65895" name="Button 7" hidden="1">
              <a:extLst>
                <a:ext uri="{63B3BB69-23CF-44E3-9099-C40C66FF867C}">
                  <a14:compatExt spid="_x0000_s165895"/>
                </a:ext>
                <a:ext uri="{FF2B5EF4-FFF2-40B4-BE49-F238E27FC236}">
                  <a16:creationId xmlns:a16="http://schemas.microsoft.com/office/drawing/2014/main" id="{00000000-0008-0000-0B00-000007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31750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5896" name="Button 8" hidden="1">
              <a:extLst>
                <a:ext uri="{63B3BB69-23CF-44E3-9099-C40C66FF867C}">
                  <a14:compatExt spid="_x0000_s165896"/>
                </a:ext>
                <a:ext uri="{FF2B5EF4-FFF2-40B4-BE49-F238E27FC236}">
                  <a16:creationId xmlns:a16="http://schemas.microsoft.com/office/drawing/2014/main" id="{00000000-0008-0000-0B00-000008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5897" name="Button 9" hidden="1">
              <a:extLst>
                <a:ext uri="{63B3BB69-23CF-44E3-9099-C40C66FF867C}">
                  <a14:compatExt spid="_x0000_s165897"/>
                </a:ext>
                <a:ext uri="{FF2B5EF4-FFF2-40B4-BE49-F238E27FC236}">
                  <a16:creationId xmlns:a16="http://schemas.microsoft.com/office/drawing/2014/main" id="{00000000-0008-0000-0B00-000009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65898" name="Button 10" hidden="1">
              <a:extLst>
                <a:ext uri="{63B3BB69-23CF-44E3-9099-C40C66FF867C}">
                  <a14:compatExt spid="_x0000_s165898"/>
                </a:ext>
                <a:ext uri="{FF2B5EF4-FFF2-40B4-BE49-F238E27FC236}">
                  <a16:creationId xmlns:a16="http://schemas.microsoft.com/office/drawing/2014/main" id="{00000000-0008-0000-0B00-00000A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65899" name="Button 11" hidden="1">
              <a:extLst>
                <a:ext uri="{63B3BB69-23CF-44E3-9099-C40C66FF867C}">
                  <a14:compatExt spid="_x0000_s165899"/>
                </a:ext>
                <a:ext uri="{FF2B5EF4-FFF2-40B4-BE49-F238E27FC236}">
                  <a16:creationId xmlns:a16="http://schemas.microsoft.com/office/drawing/2014/main" id="{00000000-0008-0000-0B00-00000B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65900" name="Button 12" hidden="1">
              <a:extLst>
                <a:ext uri="{63B3BB69-23CF-44E3-9099-C40C66FF867C}">
                  <a14:compatExt spid="_x0000_s165900"/>
                </a:ext>
                <a:ext uri="{FF2B5EF4-FFF2-40B4-BE49-F238E27FC236}">
                  <a16:creationId xmlns:a16="http://schemas.microsoft.com/office/drawing/2014/main" id="{00000000-0008-0000-0B00-00000C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65901" name="Button 13" hidden="1">
              <a:extLst>
                <a:ext uri="{63B3BB69-23CF-44E3-9099-C40C66FF867C}">
                  <a14:compatExt spid="_x0000_s165901"/>
                </a:ext>
                <a:ext uri="{FF2B5EF4-FFF2-40B4-BE49-F238E27FC236}">
                  <a16:creationId xmlns:a16="http://schemas.microsoft.com/office/drawing/2014/main" id="{00000000-0008-0000-0B00-00000D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65902" name="Button 14" hidden="1">
              <a:extLst>
                <a:ext uri="{63B3BB69-23CF-44E3-9099-C40C66FF867C}">
                  <a14:compatExt spid="_x0000_s165902"/>
                </a:ext>
                <a:ext uri="{FF2B5EF4-FFF2-40B4-BE49-F238E27FC236}">
                  <a16:creationId xmlns:a16="http://schemas.microsoft.com/office/drawing/2014/main" id="{00000000-0008-0000-0B00-00000E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31750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65903" name="Button 15" hidden="1">
              <a:extLst>
                <a:ext uri="{63B3BB69-23CF-44E3-9099-C40C66FF867C}">
                  <a14:compatExt spid="_x0000_s165903"/>
                </a:ext>
                <a:ext uri="{FF2B5EF4-FFF2-40B4-BE49-F238E27FC236}">
                  <a16:creationId xmlns:a16="http://schemas.microsoft.com/office/drawing/2014/main" id="{00000000-0008-0000-0B00-00000F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65904" name="Button 16" hidden="1">
              <a:extLst>
                <a:ext uri="{63B3BB69-23CF-44E3-9099-C40C66FF867C}">
                  <a14:compatExt spid="_x0000_s165904"/>
                </a:ext>
                <a:ext uri="{FF2B5EF4-FFF2-40B4-BE49-F238E27FC236}">
                  <a16:creationId xmlns:a16="http://schemas.microsoft.com/office/drawing/2014/main" id="{00000000-0008-0000-0B00-000010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31750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65905" name="Button 17" hidden="1">
              <a:extLst>
                <a:ext uri="{63B3BB69-23CF-44E3-9099-C40C66FF867C}">
                  <a14:compatExt spid="_x0000_s165905"/>
                </a:ext>
                <a:ext uri="{FF2B5EF4-FFF2-40B4-BE49-F238E27FC236}">
                  <a16:creationId xmlns:a16="http://schemas.microsoft.com/office/drawing/2014/main" id="{00000000-0008-0000-0B00-00001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65906" name="Button 18" hidden="1">
              <a:extLst>
                <a:ext uri="{63B3BB69-23CF-44E3-9099-C40C66FF867C}">
                  <a14:compatExt spid="_x0000_s165906"/>
                </a:ext>
                <a:ext uri="{FF2B5EF4-FFF2-40B4-BE49-F238E27FC236}">
                  <a16:creationId xmlns:a16="http://schemas.microsoft.com/office/drawing/2014/main" id="{00000000-0008-0000-0B00-000012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31750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65907" name="Button 19" hidden="1">
              <a:extLst>
                <a:ext uri="{63B3BB69-23CF-44E3-9099-C40C66FF867C}">
                  <a14:compatExt spid="_x0000_s165907"/>
                </a:ext>
                <a:ext uri="{FF2B5EF4-FFF2-40B4-BE49-F238E27FC236}">
                  <a16:creationId xmlns:a16="http://schemas.microsoft.com/office/drawing/2014/main" id="{00000000-0008-0000-0B00-000013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65908" name="Button 20" hidden="1">
              <a:extLst>
                <a:ext uri="{63B3BB69-23CF-44E3-9099-C40C66FF867C}">
                  <a14:compatExt spid="_x0000_s165908"/>
                </a:ext>
                <a:ext uri="{FF2B5EF4-FFF2-40B4-BE49-F238E27FC236}">
                  <a16:creationId xmlns:a16="http://schemas.microsoft.com/office/drawing/2014/main" id="{00000000-0008-0000-0B00-000014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57697" name="Button 1" hidden="1">
              <a:extLst>
                <a:ext uri="{63B3BB69-23CF-44E3-9099-C40C66FF867C}">
                  <a14:compatExt spid="_x0000_s157697"/>
                </a:ext>
                <a:ext uri="{FF2B5EF4-FFF2-40B4-BE49-F238E27FC236}">
                  <a16:creationId xmlns:a16="http://schemas.microsoft.com/office/drawing/2014/main" id="{00000000-0008-0000-0C00-000001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57698" name="Button 2" hidden="1">
              <a:extLst>
                <a:ext uri="{63B3BB69-23CF-44E3-9099-C40C66FF867C}">
                  <a14:compatExt spid="_x0000_s157698"/>
                </a:ext>
                <a:ext uri="{FF2B5EF4-FFF2-40B4-BE49-F238E27FC236}">
                  <a16:creationId xmlns:a16="http://schemas.microsoft.com/office/drawing/2014/main" id="{00000000-0008-0000-0C00-000002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19</xdr:col>
          <xdr:colOff>0</xdr:colOff>
          <xdr:row>7</xdr:row>
          <xdr:rowOff>184150</xdr:rowOff>
        </xdr:to>
        <xdr:sp macro="" textlink="">
          <xdr:nvSpPr>
            <xdr:cNvPr id="157699" name="Button 3" hidden="1">
              <a:extLst>
                <a:ext uri="{63B3BB69-23CF-44E3-9099-C40C66FF867C}">
                  <a14:compatExt spid="_x0000_s157699"/>
                </a:ext>
                <a:ext uri="{FF2B5EF4-FFF2-40B4-BE49-F238E27FC236}">
                  <a16:creationId xmlns:a16="http://schemas.microsoft.com/office/drawing/2014/main" id="{00000000-0008-0000-0C00-000003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57700" name="Button 4" hidden="1">
              <a:extLst>
                <a:ext uri="{63B3BB69-23CF-44E3-9099-C40C66FF867C}">
                  <a14:compatExt spid="_x0000_s157700"/>
                </a:ext>
                <a:ext uri="{FF2B5EF4-FFF2-40B4-BE49-F238E27FC236}">
                  <a16:creationId xmlns:a16="http://schemas.microsoft.com/office/drawing/2014/main" id="{00000000-0008-0000-0C00-000004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57701" name="Button 5" hidden="1">
              <a:extLst>
                <a:ext uri="{63B3BB69-23CF-44E3-9099-C40C66FF867C}">
                  <a14:compatExt spid="_x0000_s157701"/>
                </a:ext>
                <a:ext uri="{FF2B5EF4-FFF2-40B4-BE49-F238E27FC236}">
                  <a16:creationId xmlns:a16="http://schemas.microsoft.com/office/drawing/2014/main" id="{00000000-0008-0000-0C00-000005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57702" name="Button 6" hidden="1">
              <a:extLst>
                <a:ext uri="{63B3BB69-23CF-44E3-9099-C40C66FF867C}">
                  <a14:compatExt spid="_x0000_s157702"/>
                </a:ext>
                <a:ext uri="{FF2B5EF4-FFF2-40B4-BE49-F238E27FC236}">
                  <a16:creationId xmlns:a16="http://schemas.microsoft.com/office/drawing/2014/main" id="{00000000-0008-0000-0C00-000006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57703" name="Button 7" hidden="1">
              <a:extLst>
                <a:ext uri="{63B3BB69-23CF-44E3-9099-C40C66FF867C}">
                  <a14:compatExt spid="_x0000_s157703"/>
                </a:ext>
                <a:ext uri="{FF2B5EF4-FFF2-40B4-BE49-F238E27FC236}">
                  <a16:creationId xmlns:a16="http://schemas.microsoft.com/office/drawing/2014/main" id="{00000000-0008-0000-0C00-000007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31750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57704" name="Button 8" hidden="1">
              <a:extLst>
                <a:ext uri="{63B3BB69-23CF-44E3-9099-C40C66FF867C}">
                  <a14:compatExt spid="_x0000_s157704"/>
                </a:ext>
                <a:ext uri="{FF2B5EF4-FFF2-40B4-BE49-F238E27FC236}">
                  <a16:creationId xmlns:a16="http://schemas.microsoft.com/office/drawing/2014/main" id="{00000000-0008-0000-0C00-000008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57705" name="Button 9" hidden="1">
              <a:extLst>
                <a:ext uri="{63B3BB69-23CF-44E3-9099-C40C66FF867C}">
                  <a14:compatExt spid="_x0000_s157705"/>
                </a:ext>
                <a:ext uri="{FF2B5EF4-FFF2-40B4-BE49-F238E27FC236}">
                  <a16:creationId xmlns:a16="http://schemas.microsoft.com/office/drawing/2014/main" id="{00000000-0008-0000-0C00-000009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57706" name="Button 10" hidden="1">
              <a:extLst>
                <a:ext uri="{63B3BB69-23CF-44E3-9099-C40C66FF867C}">
                  <a14:compatExt spid="_x0000_s157706"/>
                </a:ext>
                <a:ext uri="{FF2B5EF4-FFF2-40B4-BE49-F238E27FC236}">
                  <a16:creationId xmlns:a16="http://schemas.microsoft.com/office/drawing/2014/main" id="{00000000-0008-0000-0C00-00000A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57707" name="Button 11" hidden="1">
              <a:extLst>
                <a:ext uri="{63B3BB69-23CF-44E3-9099-C40C66FF867C}">
                  <a14:compatExt spid="_x0000_s157707"/>
                </a:ext>
                <a:ext uri="{FF2B5EF4-FFF2-40B4-BE49-F238E27FC236}">
                  <a16:creationId xmlns:a16="http://schemas.microsoft.com/office/drawing/2014/main" id="{00000000-0008-0000-0C00-00000B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57708" name="Button 12" hidden="1">
              <a:extLst>
                <a:ext uri="{63B3BB69-23CF-44E3-9099-C40C66FF867C}">
                  <a14:compatExt spid="_x0000_s157708"/>
                </a:ext>
                <a:ext uri="{FF2B5EF4-FFF2-40B4-BE49-F238E27FC236}">
                  <a16:creationId xmlns:a16="http://schemas.microsoft.com/office/drawing/2014/main" id="{00000000-0008-0000-0C00-00000C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57709" name="Button 13" hidden="1">
              <a:extLst>
                <a:ext uri="{63B3BB69-23CF-44E3-9099-C40C66FF867C}">
                  <a14:compatExt spid="_x0000_s157709"/>
                </a:ext>
                <a:ext uri="{FF2B5EF4-FFF2-40B4-BE49-F238E27FC236}">
                  <a16:creationId xmlns:a16="http://schemas.microsoft.com/office/drawing/2014/main" id="{00000000-0008-0000-0C00-00000D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57710" name="Button 14" hidden="1">
              <a:extLst>
                <a:ext uri="{63B3BB69-23CF-44E3-9099-C40C66FF867C}">
                  <a14:compatExt spid="_x0000_s157710"/>
                </a:ext>
                <a:ext uri="{FF2B5EF4-FFF2-40B4-BE49-F238E27FC236}">
                  <a16:creationId xmlns:a16="http://schemas.microsoft.com/office/drawing/2014/main" id="{00000000-0008-0000-0C00-00000E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31750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57711" name="Button 15" hidden="1">
              <a:extLst>
                <a:ext uri="{63B3BB69-23CF-44E3-9099-C40C66FF867C}">
                  <a14:compatExt spid="_x0000_s157711"/>
                </a:ext>
                <a:ext uri="{FF2B5EF4-FFF2-40B4-BE49-F238E27FC236}">
                  <a16:creationId xmlns:a16="http://schemas.microsoft.com/office/drawing/2014/main" id="{00000000-0008-0000-0C00-00000F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57712" name="Button 16" hidden="1">
              <a:extLst>
                <a:ext uri="{63B3BB69-23CF-44E3-9099-C40C66FF867C}">
                  <a14:compatExt spid="_x0000_s157712"/>
                </a:ext>
                <a:ext uri="{FF2B5EF4-FFF2-40B4-BE49-F238E27FC236}">
                  <a16:creationId xmlns:a16="http://schemas.microsoft.com/office/drawing/2014/main" id="{00000000-0008-0000-0C00-000010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31750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57713" name="Button 17" hidden="1">
              <a:extLst>
                <a:ext uri="{63B3BB69-23CF-44E3-9099-C40C66FF867C}">
                  <a14:compatExt spid="_x0000_s157713"/>
                </a:ext>
                <a:ext uri="{FF2B5EF4-FFF2-40B4-BE49-F238E27FC236}">
                  <a16:creationId xmlns:a16="http://schemas.microsoft.com/office/drawing/2014/main" id="{00000000-0008-0000-0C00-000011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57714" name="Button 18" hidden="1">
              <a:extLst>
                <a:ext uri="{63B3BB69-23CF-44E3-9099-C40C66FF867C}">
                  <a14:compatExt spid="_x0000_s157714"/>
                </a:ext>
                <a:ext uri="{FF2B5EF4-FFF2-40B4-BE49-F238E27FC236}">
                  <a16:creationId xmlns:a16="http://schemas.microsoft.com/office/drawing/2014/main" id="{00000000-0008-0000-0C00-000012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31750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57715" name="Button 19" hidden="1">
              <a:extLst>
                <a:ext uri="{63B3BB69-23CF-44E3-9099-C40C66FF867C}">
                  <a14:compatExt spid="_x0000_s157715"/>
                </a:ext>
                <a:ext uri="{FF2B5EF4-FFF2-40B4-BE49-F238E27FC236}">
                  <a16:creationId xmlns:a16="http://schemas.microsoft.com/office/drawing/2014/main" id="{00000000-0008-0000-0C00-000013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57716" name="Button 20" hidden="1">
              <a:extLst>
                <a:ext uri="{63B3BB69-23CF-44E3-9099-C40C66FF867C}">
                  <a14:compatExt spid="_x0000_s157716"/>
                </a:ext>
                <a:ext uri="{FF2B5EF4-FFF2-40B4-BE49-F238E27FC236}">
                  <a16:creationId xmlns:a16="http://schemas.microsoft.com/office/drawing/2014/main" id="{00000000-0008-0000-0C00-000014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66913" name="Button 1" hidden="1">
              <a:extLst>
                <a:ext uri="{63B3BB69-23CF-44E3-9099-C40C66FF867C}">
                  <a14:compatExt spid="_x0000_s166913"/>
                </a:ext>
                <a:ext uri="{FF2B5EF4-FFF2-40B4-BE49-F238E27FC236}">
                  <a16:creationId xmlns:a16="http://schemas.microsoft.com/office/drawing/2014/main" id="{00000000-0008-0000-0D00-000001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66914" name="Button 2" hidden="1">
              <a:extLst>
                <a:ext uri="{63B3BB69-23CF-44E3-9099-C40C66FF867C}">
                  <a14:compatExt spid="_x0000_s166914"/>
                </a:ext>
                <a:ext uri="{FF2B5EF4-FFF2-40B4-BE49-F238E27FC236}">
                  <a16:creationId xmlns:a16="http://schemas.microsoft.com/office/drawing/2014/main" id="{00000000-0008-0000-0D00-000002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19</xdr:col>
          <xdr:colOff>0</xdr:colOff>
          <xdr:row>7</xdr:row>
          <xdr:rowOff>184150</xdr:rowOff>
        </xdr:to>
        <xdr:sp macro="" textlink="">
          <xdr:nvSpPr>
            <xdr:cNvPr id="166915" name="Button 3" hidden="1">
              <a:extLst>
                <a:ext uri="{63B3BB69-23CF-44E3-9099-C40C66FF867C}">
                  <a14:compatExt spid="_x0000_s166915"/>
                </a:ext>
                <a:ext uri="{FF2B5EF4-FFF2-40B4-BE49-F238E27FC236}">
                  <a16:creationId xmlns:a16="http://schemas.microsoft.com/office/drawing/2014/main" id="{00000000-0008-0000-0D00-000003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6916" name="Button 4" hidden="1">
              <a:extLst>
                <a:ext uri="{63B3BB69-23CF-44E3-9099-C40C66FF867C}">
                  <a14:compatExt spid="_x0000_s166916"/>
                </a:ext>
                <a:ext uri="{FF2B5EF4-FFF2-40B4-BE49-F238E27FC236}">
                  <a16:creationId xmlns:a16="http://schemas.microsoft.com/office/drawing/2014/main" id="{00000000-0008-0000-0D00-000004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66917" name="Button 5" hidden="1">
              <a:extLst>
                <a:ext uri="{63B3BB69-23CF-44E3-9099-C40C66FF867C}">
                  <a14:compatExt spid="_x0000_s166917"/>
                </a:ext>
                <a:ext uri="{FF2B5EF4-FFF2-40B4-BE49-F238E27FC236}">
                  <a16:creationId xmlns:a16="http://schemas.microsoft.com/office/drawing/2014/main" id="{00000000-0008-0000-0D00-000005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66918" name="Button 6" hidden="1">
              <a:extLst>
                <a:ext uri="{63B3BB69-23CF-44E3-9099-C40C66FF867C}">
                  <a14:compatExt spid="_x0000_s166918"/>
                </a:ext>
                <a:ext uri="{FF2B5EF4-FFF2-40B4-BE49-F238E27FC236}">
                  <a16:creationId xmlns:a16="http://schemas.microsoft.com/office/drawing/2014/main" id="{00000000-0008-0000-0D00-000006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66919" name="Button 7" hidden="1">
              <a:extLst>
                <a:ext uri="{63B3BB69-23CF-44E3-9099-C40C66FF867C}">
                  <a14:compatExt spid="_x0000_s166919"/>
                </a:ext>
                <a:ext uri="{FF2B5EF4-FFF2-40B4-BE49-F238E27FC236}">
                  <a16:creationId xmlns:a16="http://schemas.microsoft.com/office/drawing/2014/main" id="{00000000-0008-0000-0D00-000007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31750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6920" name="Button 8" hidden="1">
              <a:extLst>
                <a:ext uri="{63B3BB69-23CF-44E3-9099-C40C66FF867C}">
                  <a14:compatExt spid="_x0000_s166920"/>
                </a:ext>
                <a:ext uri="{FF2B5EF4-FFF2-40B4-BE49-F238E27FC236}">
                  <a16:creationId xmlns:a16="http://schemas.microsoft.com/office/drawing/2014/main" id="{00000000-0008-0000-0D00-000008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6921" name="Button 9" hidden="1">
              <a:extLst>
                <a:ext uri="{63B3BB69-23CF-44E3-9099-C40C66FF867C}">
                  <a14:compatExt spid="_x0000_s166921"/>
                </a:ext>
                <a:ext uri="{FF2B5EF4-FFF2-40B4-BE49-F238E27FC236}">
                  <a16:creationId xmlns:a16="http://schemas.microsoft.com/office/drawing/2014/main" id="{00000000-0008-0000-0D00-000009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66922" name="Button 10" hidden="1">
              <a:extLst>
                <a:ext uri="{63B3BB69-23CF-44E3-9099-C40C66FF867C}">
                  <a14:compatExt spid="_x0000_s166922"/>
                </a:ext>
                <a:ext uri="{FF2B5EF4-FFF2-40B4-BE49-F238E27FC236}">
                  <a16:creationId xmlns:a16="http://schemas.microsoft.com/office/drawing/2014/main" id="{00000000-0008-0000-0D00-00000A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66923" name="Button 11" hidden="1">
              <a:extLst>
                <a:ext uri="{63B3BB69-23CF-44E3-9099-C40C66FF867C}">
                  <a14:compatExt spid="_x0000_s166923"/>
                </a:ext>
                <a:ext uri="{FF2B5EF4-FFF2-40B4-BE49-F238E27FC236}">
                  <a16:creationId xmlns:a16="http://schemas.microsoft.com/office/drawing/2014/main" id="{00000000-0008-0000-0D00-00000B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66924" name="Button 12" hidden="1">
              <a:extLst>
                <a:ext uri="{63B3BB69-23CF-44E3-9099-C40C66FF867C}">
                  <a14:compatExt spid="_x0000_s166924"/>
                </a:ext>
                <a:ext uri="{FF2B5EF4-FFF2-40B4-BE49-F238E27FC236}">
                  <a16:creationId xmlns:a16="http://schemas.microsoft.com/office/drawing/2014/main" id="{00000000-0008-0000-0D00-00000C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66925" name="Button 13" hidden="1">
              <a:extLst>
                <a:ext uri="{63B3BB69-23CF-44E3-9099-C40C66FF867C}">
                  <a14:compatExt spid="_x0000_s166925"/>
                </a:ext>
                <a:ext uri="{FF2B5EF4-FFF2-40B4-BE49-F238E27FC236}">
                  <a16:creationId xmlns:a16="http://schemas.microsoft.com/office/drawing/2014/main" id="{00000000-0008-0000-0D00-00000D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66926" name="Button 14" hidden="1">
              <a:extLst>
                <a:ext uri="{63B3BB69-23CF-44E3-9099-C40C66FF867C}">
                  <a14:compatExt spid="_x0000_s166926"/>
                </a:ext>
                <a:ext uri="{FF2B5EF4-FFF2-40B4-BE49-F238E27FC236}">
                  <a16:creationId xmlns:a16="http://schemas.microsoft.com/office/drawing/2014/main" id="{00000000-0008-0000-0D00-00000E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31750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66927" name="Button 15" hidden="1">
              <a:extLst>
                <a:ext uri="{63B3BB69-23CF-44E3-9099-C40C66FF867C}">
                  <a14:compatExt spid="_x0000_s166927"/>
                </a:ext>
                <a:ext uri="{FF2B5EF4-FFF2-40B4-BE49-F238E27FC236}">
                  <a16:creationId xmlns:a16="http://schemas.microsoft.com/office/drawing/2014/main" id="{00000000-0008-0000-0D00-00000F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66928" name="Button 16" hidden="1">
              <a:extLst>
                <a:ext uri="{63B3BB69-23CF-44E3-9099-C40C66FF867C}">
                  <a14:compatExt spid="_x0000_s166928"/>
                </a:ext>
                <a:ext uri="{FF2B5EF4-FFF2-40B4-BE49-F238E27FC236}">
                  <a16:creationId xmlns:a16="http://schemas.microsoft.com/office/drawing/2014/main" id="{00000000-0008-0000-0D00-000010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31750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66929" name="Button 17" hidden="1">
              <a:extLst>
                <a:ext uri="{63B3BB69-23CF-44E3-9099-C40C66FF867C}">
                  <a14:compatExt spid="_x0000_s166929"/>
                </a:ext>
                <a:ext uri="{FF2B5EF4-FFF2-40B4-BE49-F238E27FC236}">
                  <a16:creationId xmlns:a16="http://schemas.microsoft.com/office/drawing/2014/main" id="{00000000-0008-0000-0D00-000011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66930" name="Button 18" hidden="1">
              <a:extLst>
                <a:ext uri="{63B3BB69-23CF-44E3-9099-C40C66FF867C}">
                  <a14:compatExt spid="_x0000_s166930"/>
                </a:ext>
                <a:ext uri="{FF2B5EF4-FFF2-40B4-BE49-F238E27FC236}">
                  <a16:creationId xmlns:a16="http://schemas.microsoft.com/office/drawing/2014/main" id="{00000000-0008-0000-0D00-000012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31750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66931" name="Button 19" hidden="1">
              <a:extLst>
                <a:ext uri="{63B3BB69-23CF-44E3-9099-C40C66FF867C}">
                  <a14:compatExt spid="_x0000_s166931"/>
                </a:ext>
                <a:ext uri="{FF2B5EF4-FFF2-40B4-BE49-F238E27FC236}">
                  <a16:creationId xmlns:a16="http://schemas.microsoft.com/office/drawing/2014/main" id="{00000000-0008-0000-0D00-000013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66932" name="Button 20" hidden="1">
              <a:extLst>
                <a:ext uri="{63B3BB69-23CF-44E3-9099-C40C66FF867C}">
                  <a14:compatExt spid="_x0000_s166932"/>
                </a:ext>
                <a:ext uri="{FF2B5EF4-FFF2-40B4-BE49-F238E27FC236}">
                  <a16:creationId xmlns:a16="http://schemas.microsoft.com/office/drawing/2014/main" id="{00000000-0008-0000-0D00-000014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58721" name="Button 1" hidden="1">
              <a:extLst>
                <a:ext uri="{63B3BB69-23CF-44E3-9099-C40C66FF867C}">
                  <a14:compatExt spid="_x0000_s158721"/>
                </a:ext>
                <a:ext uri="{FF2B5EF4-FFF2-40B4-BE49-F238E27FC236}">
                  <a16:creationId xmlns:a16="http://schemas.microsoft.com/office/drawing/2014/main" id="{00000000-0008-0000-0E00-000001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58722" name="Button 2" hidden="1">
              <a:extLst>
                <a:ext uri="{63B3BB69-23CF-44E3-9099-C40C66FF867C}">
                  <a14:compatExt spid="_x0000_s158722"/>
                </a:ext>
                <a:ext uri="{FF2B5EF4-FFF2-40B4-BE49-F238E27FC236}">
                  <a16:creationId xmlns:a16="http://schemas.microsoft.com/office/drawing/2014/main" id="{00000000-0008-0000-0E00-000002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19</xdr:col>
          <xdr:colOff>0</xdr:colOff>
          <xdr:row>7</xdr:row>
          <xdr:rowOff>184150</xdr:rowOff>
        </xdr:to>
        <xdr:sp macro="" textlink="">
          <xdr:nvSpPr>
            <xdr:cNvPr id="158723" name="Button 3" hidden="1">
              <a:extLst>
                <a:ext uri="{63B3BB69-23CF-44E3-9099-C40C66FF867C}">
                  <a14:compatExt spid="_x0000_s158723"/>
                </a:ext>
                <a:ext uri="{FF2B5EF4-FFF2-40B4-BE49-F238E27FC236}">
                  <a16:creationId xmlns:a16="http://schemas.microsoft.com/office/drawing/2014/main" id="{00000000-0008-0000-0E00-000003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58724" name="Button 4" hidden="1">
              <a:extLst>
                <a:ext uri="{63B3BB69-23CF-44E3-9099-C40C66FF867C}">
                  <a14:compatExt spid="_x0000_s158724"/>
                </a:ext>
                <a:ext uri="{FF2B5EF4-FFF2-40B4-BE49-F238E27FC236}">
                  <a16:creationId xmlns:a16="http://schemas.microsoft.com/office/drawing/2014/main" id="{00000000-0008-0000-0E00-000004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58725" name="Button 5" hidden="1">
              <a:extLst>
                <a:ext uri="{63B3BB69-23CF-44E3-9099-C40C66FF867C}">
                  <a14:compatExt spid="_x0000_s158725"/>
                </a:ext>
                <a:ext uri="{FF2B5EF4-FFF2-40B4-BE49-F238E27FC236}">
                  <a16:creationId xmlns:a16="http://schemas.microsoft.com/office/drawing/2014/main" id="{00000000-0008-0000-0E00-000005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58726" name="Button 6" hidden="1">
              <a:extLst>
                <a:ext uri="{63B3BB69-23CF-44E3-9099-C40C66FF867C}">
                  <a14:compatExt spid="_x0000_s158726"/>
                </a:ext>
                <a:ext uri="{FF2B5EF4-FFF2-40B4-BE49-F238E27FC236}">
                  <a16:creationId xmlns:a16="http://schemas.microsoft.com/office/drawing/2014/main" id="{00000000-0008-0000-0E00-000006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58727" name="Button 7" hidden="1">
              <a:extLst>
                <a:ext uri="{63B3BB69-23CF-44E3-9099-C40C66FF867C}">
                  <a14:compatExt spid="_x0000_s158727"/>
                </a:ext>
                <a:ext uri="{FF2B5EF4-FFF2-40B4-BE49-F238E27FC236}">
                  <a16:creationId xmlns:a16="http://schemas.microsoft.com/office/drawing/2014/main" id="{00000000-0008-0000-0E00-000007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31750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58728" name="Button 8" hidden="1">
              <a:extLst>
                <a:ext uri="{63B3BB69-23CF-44E3-9099-C40C66FF867C}">
                  <a14:compatExt spid="_x0000_s158728"/>
                </a:ext>
                <a:ext uri="{FF2B5EF4-FFF2-40B4-BE49-F238E27FC236}">
                  <a16:creationId xmlns:a16="http://schemas.microsoft.com/office/drawing/2014/main" id="{00000000-0008-0000-0E00-000008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58729" name="Button 9" hidden="1">
              <a:extLst>
                <a:ext uri="{63B3BB69-23CF-44E3-9099-C40C66FF867C}">
                  <a14:compatExt spid="_x0000_s158729"/>
                </a:ext>
                <a:ext uri="{FF2B5EF4-FFF2-40B4-BE49-F238E27FC236}">
                  <a16:creationId xmlns:a16="http://schemas.microsoft.com/office/drawing/2014/main" id="{00000000-0008-0000-0E00-000009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58730" name="Button 10" hidden="1">
              <a:extLst>
                <a:ext uri="{63B3BB69-23CF-44E3-9099-C40C66FF867C}">
                  <a14:compatExt spid="_x0000_s158730"/>
                </a:ext>
                <a:ext uri="{FF2B5EF4-FFF2-40B4-BE49-F238E27FC236}">
                  <a16:creationId xmlns:a16="http://schemas.microsoft.com/office/drawing/2014/main" id="{00000000-0008-0000-0E00-00000A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58731" name="Button 11" hidden="1">
              <a:extLst>
                <a:ext uri="{63B3BB69-23CF-44E3-9099-C40C66FF867C}">
                  <a14:compatExt spid="_x0000_s158731"/>
                </a:ext>
                <a:ext uri="{FF2B5EF4-FFF2-40B4-BE49-F238E27FC236}">
                  <a16:creationId xmlns:a16="http://schemas.microsoft.com/office/drawing/2014/main" id="{00000000-0008-0000-0E00-00000B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58732" name="Button 12" hidden="1">
              <a:extLst>
                <a:ext uri="{63B3BB69-23CF-44E3-9099-C40C66FF867C}">
                  <a14:compatExt spid="_x0000_s158732"/>
                </a:ext>
                <a:ext uri="{FF2B5EF4-FFF2-40B4-BE49-F238E27FC236}">
                  <a16:creationId xmlns:a16="http://schemas.microsoft.com/office/drawing/2014/main" id="{00000000-0008-0000-0E00-00000C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58733" name="Button 13" hidden="1">
              <a:extLst>
                <a:ext uri="{63B3BB69-23CF-44E3-9099-C40C66FF867C}">
                  <a14:compatExt spid="_x0000_s158733"/>
                </a:ext>
                <a:ext uri="{FF2B5EF4-FFF2-40B4-BE49-F238E27FC236}">
                  <a16:creationId xmlns:a16="http://schemas.microsoft.com/office/drawing/2014/main" id="{00000000-0008-0000-0E00-00000D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58734" name="Button 14" hidden="1">
              <a:extLst>
                <a:ext uri="{63B3BB69-23CF-44E3-9099-C40C66FF867C}">
                  <a14:compatExt spid="_x0000_s158734"/>
                </a:ext>
                <a:ext uri="{FF2B5EF4-FFF2-40B4-BE49-F238E27FC236}">
                  <a16:creationId xmlns:a16="http://schemas.microsoft.com/office/drawing/2014/main" id="{00000000-0008-0000-0E00-00000E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31750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58735" name="Button 15" hidden="1">
              <a:extLst>
                <a:ext uri="{63B3BB69-23CF-44E3-9099-C40C66FF867C}">
                  <a14:compatExt spid="_x0000_s158735"/>
                </a:ext>
                <a:ext uri="{FF2B5EF4-FFF2-40B4-BE49-F238E27FC236}">
                  <a16:creationId xmlns:a16="http://schemas.microsoft.com/office/drawing/2014/main" id="{00000000-0008-0000-0E00-00000F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58736" name="Button 16" hidden="1">
              <a:extLst>
                <a:ext uri="{63B3BB69-23CF-44E3-9099-C40C66FF867C}">
                  <a14:compatExt spid="_x0000_s158736"/>
                </a:ext>
                <a:ext uri="{FF2B5EF4-FFF2-40B4-BE49-F238E27FC236}">
                  <a16:creationId xmlns:a16="http://schemas.microsoft.com/office/drawing/2014/main" id="{00000000-0008-0000-0E00-000010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31750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58737" name="Button 17" hidden="1">
              <a:extLst>
                <a:ext uri="{63B3BB69-23CF-44E3-9099-C40C66FF867C}">
                  <a14:compatExt spid="_x0000_s158737"/>
                </a:ext>
                <a:ext uri="{FF2B5EF4-FFF2-40B4-BE49-F238E27FC236}">
                  <a16:creationId xmlns:a16="http://schemas.microsoft.com/office/drawing/2014/main" id="{00000000-0008-0000-0E00-000011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58738" name="Button 18" hidden="1">
              <a:extLst>
                <a:ext uri="{63B3BB69-23CF-44E3-9099-C40C66FF867C}">
                  <a14:compatExt spid="_x0000_s158738"/>
                </a:ext>
                <a:ext uri="{FF2B5EF4-FFF2-40B4-BE49-F238E27FC236}">
                  <a16:creationId xmlns:a16="http://schemas.microsoft.com/office/drawing/2014/main" id="{00000000-0008-0000-0E00-000012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31750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58739" name="Button 19" hidden="1">
              <a:extLst>
                <a:ext uri="{63B3BB69-23CF-44E3-9099-C40C66FF867C}">
                  <a14:compatExt spid="_x0000_s158739"/>
                </a:ext>
                <a:ext uri="{FF2B5EF4-FFF2-40B4-BE49-F238E27FC236}">
                  <a16:creationId xmlns:a16="http://schemas.microsoft.com/office/drawing/2014/main" id="{00000000-0008-0000-0E00-000013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58740" name="Button 20" hidden="1">
              <a:extLst>
                <a:ext uri="{63B3BB69-23CF-44E3-9099-C40C66FF867C}">
                  <a14:compatExt spid="_x0000_s158740"/>
                </a:ext>
                <a:ext uri="{FF2B5EF4-FFF2-40B4-BE49-F238E27FC236}">
                  <a16:creationId xmlns:a16="http://schemas.microsoft.com/office/drawing/2014/main" id="{00000000-0008-0000-0E00-000014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78177" name="Button 1" hidden="1">
              <a:extLst>
                <a:ext uri="{63B3BB69-23CF-44E3-9099-C40C66FF867C}">
                  <a14:compatExt spid="_x0000_s178177"/>
                </a:ext>
                <a:ext uri="{FF2B5EF4-FFF2-40B4-BE49-F238E27FC236}">
                  <a16:creationId xmlns:a16="http://schemas.microsoft.com/office/drawing/2014/main" id="{00000000-0008-0000-0F00-00000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78178" name="Button 2" hidden="1">
              <a:extLst>
                <a:ext uri="{63B3BB69-23CF-44E3-9099-C40C66FF867C}">
                  <a14:compatExt spid="_x0000_s178178"/>
                </a:ext>
                <a:ext uri="{FF2B5EF4-FFF2-40B4-BE49-F238E27FC236}">
                  <a16:creationId xmlns:a16="http://schemas.microsoft.com/office/drawing/2014/main" id="{00000000-0008-0000-0F00-00000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19</xdr:col>
          <xdr:colOff>0</xdr:colOff>
          <xdr:row>7</xdr:row>
          <xdr:rowOff>184150</xdr:rowOff>
        </xdr:to>
        <xdr:sp macro="" textlink="">
          <xdr:nvSpPr>
            <xdr:cNvPr id="178179" name="Button 3" hidden="1">
              <a:extLst>
                <a:ext uri="{63B3BB69-23CF-44E3-9099-C40C66FF867C}">
                  <a14:compatExt spid="_x0000_s178179"/>
                </a:ext>
                <a:ext uri="{FF2B5EF4-FFF2-40B4-BE49-F238E27FC236}">
                  <a16:creationId xmlns:a16="http://schemas.microsoft.com/office/drawing/2014/main" id="{00000000-0008-0000-0F00-00000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78180" name="Button 4" hidden="1">
              <a:extLst>
                <a:ext uri="{63B3BB69-23CF-44E3-9099-C40C66FF867C}">
                  <a14:compatExt spid="_x0000_s178180"/>
                </a:ext>
                <a:ext uri="{FF2B5EF4-FFF2-40B4-BE49-F238E27FC236}">
                  <a16:creationId xmlns:a16="http://schemas.microsoft.com/office/drawing/2014/main" id="{00000000-0008-0000-0F00-00000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78181" name="Button 5" hidden="1">
              <a:extLst>
                <a:ext uri="{63B3BB69-23CF-44E3-9099-C40C66FF867C}">
                  <a14:compatExt spid="_x0000_s178181"/>
                </a:ext>
                <a:ext uri="{FF2B5EF4-FFF2-40B4-BE49-F238E27FC236}">
                  <a16:creationId xmlns:a16="http://schemas.microsoft.com/office/drawing/2014/main" id="{00000000-0008-0000-0F00-000005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78182" name="Button 6" hidden="1">
              <a:extLst>
                <a:ext uri="{63B3BB69-23CF-44E3-9099-C40C66FF867C}">
                  <a14:compatExt spid="_x0000_s178182"/>
                </a:ext>
                <a:ext uri="{FF2B5EF4-FFF2-40B4-BE49-F238E27FC236}">
                  <a16:creationId xmlns:a16="http://schemas.microsoft.com/office/drawing/2014/main" id="{00000000-0008-0000-0F00-000006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78183" name="Button 7" hidden="1">
              <a:extLst>
                <a:ext uri="{63B3BB69-23CF-44E3-9099-C40C66FF867C}">
                  <a14:compatExt spid="_x0000_s178183"/>
                </a:ext>
                <a:ext uri="{FF2B5EF4-FFF2-40B4-BE49-F238E27FC236}">
                  <a16:creationId xmlns:a16="http://schemas.microsoft.com/office/drawing/2014/main" id="{00000000-0008-0000-0F00-000007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31750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78184" name="Button 8" hidden="1">
              <a:extLst>
                <a:ext uri="{63B3BB69-23CF-44E3-9099-C40C66FF867C}">
                  <a14:compatExt spid="_x0000_s178184"/>
                </a:ext>
                <a:ext uri="{FF2B5EF4-FFF2-40B4-BE49-F238E27FC236}">
                  <a16:creationId xmlns:a16="http://schemas.microsoft.com/office/drawing/2014/main" id="{00000000-0008-0000-0F00-000008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78185" name="Button 9" hidden="1">
              <a:extLst>
                <a:ext uri="{63B3BB69-23CF-44E3-9099-C40C66FF867C}">
                  <a14:compatExt spid="_x0000_s178185"/>
                </a:ext>
                <a:ext uri="{FF2B5EF4-FFF2-40B4-BE49-F238E27FC236}">
                  <a16:creationId xmlns:a16="http://schemas.microsoft.com/office/drawing/2014/main" id="{00000000-0008-0000-0F00-000009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78186" name="Button 10" hidden="1">
              <a:extLst>
                <a:ext uri="{63B3BB69-23CF-44E3-9099-C40C66FF867C}">
                  <a14:compatExt spid="_x0000_s178186"/>
                </a:ext>
                <a:ext uri="{FF2B5EF4-FFF2-40B4-BE49-F238E27FC236}">
                  <a16:creationId xmlns:a16="http://schemas.microsoft.com/office/drawing/2014/main" id="{00000000-0008-0000-0F00-00000A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78187" name="Button 11" hidden="1">
              <a:extLst>
                <a:ext uri="{63B3BB69-23CF-44E3-9099-C40C66FF867C}">
                  <a14:compatExt spid="_x0000_s178187"/>
                </a:ext>
                <a:ext uri="{FF2B5EF4-FFF2-40B4-BE49-F238E27FC236}">
                  <a16:creationId xmlns:a16="http://schemas.microsoft.com/office/drawing/2014/main" id="{00000000-0008-0000-0F00-00000B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78188" name="Button 12" hidden="1">
              <a:extLst>
                <a:ext uri="{63B3BB69-23CF-44E3-9099-C40C66FF867C}">
                  <a14:compatExt spid="_x0000_s178188"/>
                </a:ext>
                <a:ext uri="{FF2B5EF4-FFF2-40B4-BE49-F238E27FC236}">
                  <a16:creationId xmlns:a16="http://schemas.microsoft.com/office/drawing/2014/main" id="{00000000-0008-0000-0F00-00000C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78189" name="Button 13" hidden="1">
              <a:extLst>
                <a:ext uri="{63B3BB69-23CF-44E3-9099-C40C66FF867C}">
                  <a14:compatExt spid="_x0000_s178189"/>
                </a:ext>
                <a:ext uri="{FF2B5EF4-FFF2-40B4-BE49-F238E27FC236}">
                  <a16:creationId xmlns:a16="http://schemas.microsoft.com/office/drawing/2014/main" id="{00000000-0008-0000-0F00-00000D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78190" name="Button 14" hidden="1">
              <a:extLst>
                <a:ext uri="{63B3BB69-23CF-44E3-9099-C40C66FF867C}">
                  <a14:compatExt spid="_x0000_s178190"/>
                </a:ext>
                <a:ext uri="{FF2B5EF4-FFF2-40B4-BE49-F238E27FC236}">
                  <a16:creationId xmlns:a16="http://schemas.microsoft.com/office/drawing/2014/main" id="{00000000-0008-0000-0F00-00000E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31750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78191" name="Button 15" hidden="1">
              <a:extLst>
                <a:ext uri="{63B3BB69-23CF-44E3-9099-C40C66FF867C}">
                  <a14:compatExt spid="_x0000_s178191"/>
                </a:ext>
                <a:ext uri="{FF2B5EF4-FFF2-40B4-BE49-F238E27FC236}">
                  <a16:creationId xmlns:a16="http://schemas.microsoft.com/office/drawing/2014/main" id="{00000000-0008-0000-0F00-00000F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78192" name="Button 16" hidden="1">
              <a:extLst>
                <a:ext uri="{63B3BB69-23CF-44E3-9099-C40C66FF867C}">
                  <a14:compatExt spid="_x0000_s178192"/>
                </a:ext>
                <a:ext uri="{FF2B5EF4-FFF2-40B4-BE49-F238E27FC236}">
                  <a16:creationId xmlns:a16="http://schemas.microsoft.com/office/drawing/2014/main" id="{00000000-0008-0000-0F00-000010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31750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78193" name="Button 17" hidden="1">
              <a:extLst>
                <a:ext uri="{63B3BB69-23CF-44E3-9099-C40C66FF867C}">
                  <a14:compatExt spid="_x0000_s178193"/>
                </a:ext>
                <a:ext uri="{FF2B5EF4-FFF2-40B4-BE49-F238E27FC236}">
                  <a16:creationId xmlns:a16="http://schemas.microsoft.com/office/drawing/2014/main" id="{00000000-0008-0000-0F00-00001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78194" name="Button 18" hidden="1">
              <a:extLst>
                <a:ext uri="{63B3BB69-23CF-44E3-9099-C40C66FF867C}">
                  <a14:compatExt spid="_x0000_s178194"/>
                </a:ext>
                <a:ext uri="{FF2B5EF4-FFF2-40B4-BE49-F238E27FC236}">
                  <a16:creationId xmlns:a16="http://schemas.microsoft.com/office/drawing/2014/main" id="{00000000-0008-0000-0F00-00001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31750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78195" name="Button 19" hidden="1">
              <a:extLst>
                <a:ext uri="{63B3BB69-23CF-44E3-9099-C40C66FF867C}">
                  <a14:compatExt spid="_x0000_s178195"/>
                </a:ext>
                <a:ext uri="{FF2B5EF4-FFF2-40B4-BE49-F238E27FC236}">
                  <a16:creationId xmlns:a16="http://schemas.microsoft.com/office/drawing/2014/main" id="{00000000-0008-0000-0F00-00001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78196" name="Button 20" hidden="1">
              <a:extLst>
                <a:ext uri="{63B3BB69-23CF-44E3-9099-C40C66FF867C}">
                  <a14:compatExt spid="_x0000_s178196"/>
                </a:ext>
                <a:ext uri="{FF2B5EF4-FFF2-40B4-BE49-F238E27FC236}">
                  <a16:creationId xmlns:a16="http://schemas.microsoft.com/office/drawing/2014/main" id="{00000000-0008-0000-0F00-00001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67937" name="Button 1" hidden="1">
              <a:extLst>
                <a:ext uri="{63B3BB69-23CF-44E3-9099-C40C66FF867C}">
                  <a14:compatExt spid="_x0000_s167937"/>
                </a:ext>
                <a:ext uri="{FF2B5EF4-FFF2-40B4-BE49-F238E27FC236}">
                  <a16:creationId xmlns:a16="http://schemas.microsoft.com/office/drawing/2014/main" id="{00000000-0008-0000-1000-00000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67938" name="Button 2" hidden="1">
              <a:extLst>
                <a:ext uri="{63B3BB69-23CF-44E3-9099-C40C66FF867C}">
                  <a14:compatExt spid="_x0000_s167938"/>
                </a:ext>
                <a:ext uri="{FF2B5EF4-FFF2-40B4-BE49-F238E27FC236}">
                  <a16:creationId xmlns:a16="http://schemas.microsoft.com/office/drawing/2014/main" id="{00000000-0008-0000-1000-000002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19</xdr:col>
          <xdr:colOff>0</xdr:colOff>
          <xdr:row>7</xdr:row>
          <xdr:rowOff>184150</xdr:rowOff>
        </xdr:to>
        <xdr:sp macro="" textlink="">
          <xdr:nvSpPr>
            <xdr:cNvPr id="167939" name="Button 3" hidden="1">
              <a:extLst>
                <a:ext uri="{63B3BB69-23CF-44E3-9099-C40C66FF867C}">
                  <a14:compatExt spid="_x0000_s167939"/>
                </a:ext>
                <a:ext uri="{FF2B5EF4-FFF2-40B4-BE49-F238E27FC236}">
                  <a16:creationId xmlns:a16="http://schemas.microsoft.com/office/drawing/2014/main" id="{00000000-0008-0000-1000-000003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7940" name="Button 4" hidden="1">
              <a:extLst>
                <a:ext uri="{63B3BB69-23CF-44E3-9099-C40C66FF867C}">
                  <a14:compatExt spid="_x0000_s167940"/>
                </a:ext>
                <a:ext uri="{FF2B5EF4-FFF2-40B4-BE49-F238E27FC236}">
                  <a16:creationId xmlns:a16="http://schemas.microsoft.com/office/drawing/2014/main" id="{00000000-0008-0000-1000-000004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67941" name="Button 5" hidden="1">
              <a:extLst>
                <a:ext uri="{63B3BB69-23CF-44E3-9099-C40C66FF867C}">
                  <a14:compatExt spid="_x0000_s167941"/>
                </a:ext>
                <a:ext uri="{FF2B5EF4-FFF2-40B4-BE49-F238E27FC236}">
                  <a16:creationId xmlns:a16="http://schemas.microsoft.com/office/drawing/2014/main" id="{00000000-0008-0000-1000-000005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67942" name="Button 6" hidden="1">
              <a:extLst>
                <a:ext uri="{63B3BB69-23CF-44E3-9099-C40C66FF867C}">
                  <a14:compatExt spid="_x0000_s167942"/>
                </a:ext>
                <a:ext uri="{FF2B5EF4-FFF2-40B4-BE49-F238E27FC236}">
                  <a16:creationId xmlns:a16="http://schemas.microsoft.com/office/drawing/2014/main" id="{00000000-0008-0000-1000-000006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67943" name="Button 7" hidden="1">
              <a:extLst>
                <a:ext uri="{63B3BB69-23CF-44E3-9099-C40C66FF867C}">
                  <a14:compatExt spid="_x0000_s167943"/>
                </a:ext>
                <a:ext uri="{FF2B5EF4-FFF2-40B4-BE49-F238E27FC236}">
                  <a16:creationId xmlns:a16="http://schemas.microsoft.com/office/drawing/2014/main" id="{00000000-0008-0000-1000-000007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31750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7944" name="Button 8" hidden="1">
              <a:extLst>
                <a:ext uri="{63B3BB69-23CF-44E3-9099-C40C66FF867C}">
                  <a14:compatExt spid="_x0000_s167944"/>
                </a:ext>
                <a:ext uri="{FF2B5EF4-FFF2-40B4-BE49-F238E27FC236}">
                  <a16:creationId xmlns:a16="http://schemas.microsoft.com/office/drawing/2014/main" id="{00000000-0008-0000-1000-000008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7945" name="Button 9" hidden="1">
              <a:extLst>
                <a:ext uri="{63B3BB69-23CF-44E3-9099-C40C66FF867C}">
                  <a14:compatExt spid="_x0000_s167945"/>
                </a:ext>
                <a:ext uri="{FF2B5EF4-FFF2-40B4-BE49-F238E27FC236}">
                  <a16:creationId xmlns:a16="http://schemas.microsoft.com/office/drawing/2014/main" id="{00000000-0008-0000-1000-000009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67946" name="Button 10" hidden="1">
              <a:extLst>
                <a:ext uri="{63B3BB69-23CF-44E3-9099-C40C66FF867C}">
                  <a14:compatExt spid="_x0000_s167946"/>
                </a:ext>
                <a:ext uri="{FF2B5EF4-FFF2-40B4-BE49-F238E27FC236}">
                  <a16:creationId xmlns:a16="http://schemas.microsoft.com/office/drawing/2014/main" id="{00000000-0008-0000-1000-00000A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67947" name="Button 11" hidden="1">
              <a:extLst>
                <a:ext uri="{63B3BB69-23CF-44E3-9099-C40C66FF867C}">
                  <a14:compatExt spid="_x0000_s167947"/>
                </a:ext>
                <a:ext uri="{FF2B5EF4-FFF2-40B4-BE49-F238E27FC236}">
                  <a16:creationId xmlns:a16="http://schemas.microsoft.com/office/drawing/2014/main" id="{00000000-0008-0000-1000-00000B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67948" name="Button 12" hidden="1">
              <a:extLst>
                <a:ext uri="{63B3BB69-23CF-44E3-9099-C40C66FF867C}">
                  <a14:compatExt spid="_x0000_s167948"/>
                </a:ext>
                <a:ext uri="{FF2B5EF4-FFF2-40B4-BE49-F238E27FC236}">
                  <a16:creationId xmlns:a16="http://schemas.microsoft.com/office/drawing/2014/main" id="{00000000-0008-0000-1000-00000C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67949" name="Button 13" hidden="1">
              <a:extLst>
                <a:ext uri="{63B3BB69-23CF-44E3-9099-C40C66FF867C}">
                  <a14:compatExt spid="_x0000_s167949"/>
                </a:ext>
                <a:ext uri="{FF2B5EF4-FFF2-40B4-BE49-F238E27FC236}">
                  <a16:creationId xmlns:a16="http://schemas.microsoft.com/office/drawing/2014/main" id="{00000000-0008-0000-1000-00000D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</xdr:row>
          <xdr:rowOff>152400</xdr:rowOff>
        </xdr:from>
        <xdr:to>
          <xdr:col>30</xdr:col>
          <xdr:colOff>0</xdr:colOff>
          <xdr:row>7</xdr:row>
          <xdr:rowOff>165100</xdr:rowOff>
        </xdr:to>
        <xdr:sp macro="" textlink="">
          <xdr:nvSpPr>
            <xdr:cNvPr id="167950" name="Button 14" hidden="1">
              <a:extLst>
                <a:ext uri="{63B3BB69-23CF-44E3-9099-C40C66FF867C}">
                  <a14:compatExt spid="_x0000_s167950"/>
                </a:ext>
                <a:ext uri="{FF2B5EF4-FFF2-40B4-BE49-F238E27FC236}">
                  <a16:creationId xmlns:a16="http://schemas.microsoft.com/office/drawing/2014/main" id="{00000000-0008-0000-1000-00000E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7951" name="Button 15" hidden="1">
              <a:extLst>
                <a:ext uri="{63B3BB69-23CF-44E3-9099-C40C66FF867C}">
                  <a14:compatExt spid="_x0000_s167951"/>
                </a:ext>
                <a:ext uri="{FF2B5EF4-FFF2-40B4-BE49-F238E27FC236}">
                  <a16:creationId xmlns:a16="http://schemas.microsoft.com/office/drawing/2014/main" id="{00000000-0008-0000-1000-00000F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67952" name="Button 16" hidden="1">
              <a:extLst>
                <a:ext uri="{63B3BB69-23CF-44E3-9099-C40C66FF867C}">
                  <a14:compatExt spid="_x0000_s167952"/>
                </a:ext>
                <a:ext uri="{FF2B5EF4-FFF2-40B4-BE49-F238E27FC236}">
                  <a16:creationId xmlns:a16="http://schemas.microsoft.com/office/drawing/2014/main" id="{00000000-0008-0000-1000-000010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7953" name="Button 17" hidden="1">
              <a:extLst>
                <a:ext uri="{63B3BB69-23CF-44E3-9099-C40C66FF867C}">
                  <a14:compatExt spid="_x0000_s167953"/>
                </a:ext>
                <a:ext uri="{FF2B5EF4-FFF2-40B4-BE49-F238E27FC236}">
                  <a16:creationId xmlns:a16="http://schemas.microsoft.com/office/drawing/2014/main" id="{00000000-0008-0000-1000-00001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67954" name="Button 18" hidden="1">
              <a:extLst>
                <a:ext uri="{63B3BB69-23CF-44E3-9099-C40C66FF867C}">
                  <a14:compatExt spid="_x0000_s167954"/>
                </a:ext>
                <a:ext uri="{FF2B5EF4-FFF2-40B4-BE49-F238E27FC236}">
                  <a16:creationId xmlns:a16="http://schemas.microsoft.com/office/drawing/2014/main" id="{00000000-0008-0000-1000-000012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67955" name="Button 19" hidden="1">
              <a:extLst>
                <a:ext uri="{63B3BB69-23CF-44E3-9099-C40C66FF867C}">
                  <a14:compatExt spid="_x0000_s167955"/>
                </a:ext>
                <a:ext uri="{FF2B5EF4-FFF2-40B4-BE49-F238E27FC236}">
                  <a16:creationId xmlns:a16="http://schemas.microsoft.com/office/drawing/2014/main" id="{00000000-0008-0000-1000-000013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7956" name="Button 20" hidden="1">
              <a:extLst>
                <a:ext uri="{63B3BB69-23CF-44E3-9099-C40C66FF867C}">
                  <a14:compatExt spid="_x0000_s167956"/>
                </a:ext>
                <a:ext uri="{FF2B5EF4-FFF2-40B4-BE49-F238E27FC236}">
                  <a16:creationId xmlns:a16="http://schemas.microsoft.com/office/drawing/2014/main" id="{00000000-0008-0000-1000-000014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2</xdr:row>
          <xdr:rowOff>0</xdr:rowOff>
        </xdr:from>
        <xdr:to>
          <xdr:col>3</xdr:col>
          <xdr:colOff>1784350</xdr:colOff>
          <xdr:row>2</xdr:row>
          <xdr:rowOff>317500</xdr:rowOff>
        </xdr:to>
        <xdr:sp macro="" textlink="">
          <xdr:nvSpPr>
            <xdr:cNvPr id="65537" name="Button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11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Kampioenen opbouwen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5</xdr:row>
          <xdr:rowOff>31750</xdr:rowOff>
        </xdr:from>
        <xdr:to>
          <xdr:col>2</xdr:col>
          <xdr:colOff>1143000</xdr:colOff>
          <xdr:row>6</xdr:row>
          <xdr:rowOff>146050</xdr:rowOff>
        </xdr:to>
        <xdr:sp macro="" textlink="">
          <xdr:nvSpPr>
            <xdr:cNvPr id="109569" name="Button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12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Winnaars opbouwen</a:t>
              </a:r>
            </a:p>
            <a:p>
              <a:pPr algn="ctr" rtl="0">
                <a:defRPr sz="1000"/>
              </a:pPr>
              <a:endPara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1174750</xdr:colOff>
          <xdr:row>5</xdr:row>
          <xdr:rowOff>31750</xdr:rowOff>
        </xdr:from>
        <xdr:to>
          <xdr:col>3</xdr:col>
          <xdr:colOff>793750</xdr:colOff>
          <xdr:row>6</xdr:row>
          <xdr:rowOff>146050</xdr:rowOff>
        </xdr:to>
        <xdr:sp macro="" textlink="">
          <xdr:nvSpPr>
            <xdr:cNvPr id="109570" name="Button 2" hidden="1">
              <a:extLst>
                <a:ext uri="{63B3BB69-23CF-44E3-9099-C40C66FF867C}">
                  <a14:compatExt spid="_x0000_s109570"/>
                </a:ext>
                <a:ext uri="{FF2B5EF4-FFF2-40B4-BE49-F238E27FC236}">
                  <a16:creationId xmlns:a16="http://schemas.microsoft.com/office/drawing/2014/main" id="{00000000-0008-0000-1200-00000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Dubbele paarden/pony's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831850</xdr:colOff>
          <xdr:row>5</xdr:row>
          <xdr:rowOff>31750</xdr:rowOff>
        </xdr:from>
        <xdr:to>
          <xdr:col>6</xdr:col>
          <xdr:colOff>222250</xdr:colOff>
          <xdr:row>6</xdr:row>
          <xdr:rowOff>146050</xdr:rowOff>
        </xdr:to>
        <xdr:sp macro="" textlink="">
          <xdr:nvSpPr>
            <xdr:cNvPr id="109571" name="Button 3" hidden="1">
              <a:extLst>
                <a:ext uri="{63B3BB69-23CF-44E3-9099-C40C66FF867C}">
                  <a14:compatExt spid="_x0000_s109571"/>
                </a:ext>
                <a:ext uri="{FF2B5EF4-FFF2-40B4-BE49-F238E27FC236}">
                  <a16:creationId xmlns:a16="http://schemas.microsoft.com/office/drawing/2014/main" id="{00000000-0008-0000-1200-00000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Importeren gegevens</a:t>
              </a:r>
            </a:p>
            <a:p>
              <a:pPr algn="ctr" rtl="0">
                <a:defRPr sz="1000"/>
              </a:pPr>
              <a:endPara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260350</xdr:colOff>
          <xdr:row>5</xdr:row>
          <xdr:rowOff>31750</xdr:rowOff>
        </xdr:from>
        <xdr:to>
          <xdr:col>8</xdr:col>
          <xdr:colOff>0</xdr:colOff>
          <xdr:row>6</xdr:row>
          <xdr:rowOff>146050</xdr:rowOff>
        </xdr:to>
        <xdr:sp macro="" textlink="">
          <xdr:nvSpPr>
            <xdr:cNvPr id="109572" name="Button 4" hidden="1">
              <a:extLst>
                <a:ext uri="{63B3BB69-23CF-44E3-9099-C40C66FF867C}">
                  <a14:compatExt spid="_x0000_s109572"/>
                </a:ext>
                <a:ext uri="{FF2B5EF4-FFF2-40B4-BE49-F238E27FC236}">
                  <a16:creationId xmlns:a16="http://schemas.microsoft.com/office/drawing/2014/main" id="{00000000-0008-0000-1200-000004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Verwerken gegevens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165100</xdr:colOff>
          <xdr:row>13</xdr:row>
          <xdr:rowOff>38100</xdr:rowOff>
        </xdr:from>
        <xdr:to>
          <xdr:col>2</xdr:col>
          <xdr:colOff>3041650</xdr:colOff>
          <xdr:row>16</xdr:row>
          <xdr:rowOff>146050</xdr:rowOff>
        </xdr:to>
        <xdr:sp macro="" textlink="">
          <xdr:nvSpPr>
            <xdr:cNvPr id="125974" name="Button 22" hidden="1">
              <a:extLst>
                <a:ext uri="{63B3BB69-23CF-44E3-9099-C40C66FF867C}">
                  <a14:compatExt spid="_x0000_s125974"/>
                </a:ext>
                <a:ext uri="{FF2B5EF4-FFF2-40B4-BE49-F238E27FC236}">
                  <a16:creationId xmlns:a16="http://schemas.microsoft.com/office/drawing/2014/main" id="{00000000-0008-0000-1300-000016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Tabbladen zichtbaar of verbergen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77153" name="Button 1" hidden="1">
              <a:extLst>
                <a:ext uri="{63B3BB69-23CF-44E3-9099-C40C66FF867C}">
                  <a14:compatExt spid="_x0000_s177153"/>
                </a:ext>
                <a:ext uri="{FF2B5EF4-FFF2-40B4-BE49-F238E27FC236}">
                  <a16:creationId xmlns:a16="http://schemas.microsoft.com/office/drawing/2014/main" id="{00000000-0008-0000-0200-000001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12</xdr:col>
          <xdr:colOff>0</xdr:colOff>
          <xdr:row>7</xdr:row>
          <xdr:rowOff>184150</xdr:rowOff>
        </xdr:to>
        <xdr:sp macro="" textlink="">
          <xdr:nvSpPr>
            <xdr:cNvPr id="177154" name="Button 2" hidden="1">
              <a:extLst>
                <a:ext uri="{63B3BB69-23CF-44E3-9099-C40C66FF867C}">
                  <a14:compatExt spid="_x0000_s177154"/>
                </a:ext>
                <a:ext uri="{FF2B5EF4-FFF2-40B4-BE49-F238E27FC236}">
                  <a16:creationId xmlns:a16="http://schemas.microsoft.com/office/drawing/2014/main" id="{00000000-0008-0000-0200-00000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77155" name="Button 3" hidden="1">
              <a:extLst>
                <a:ext uri="{63B3BB69-23CF-44E3-9099-C40C66FF867C}">
                  <a14:compatExt spid="_x0000_s177155"/>
                </a:ext>
                <a:ext uri="{FF2B5EF4-FFF2-40B4-BE49-F238E27FC236}">
                  <a16:creationId xmlns:a16="http://schemas.microsoft.com/office/drawing/2014/main" id="{00000000-0008-0000-0200-000003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77156" name="Button 4" hidden="1">
              <a:extLst>
                <a:ext uri="{63B3BB69-23CF-44E3-9099-C40C66FF867C}">
                  <a14:compatExt spid="_x0000_s177156"/>
                </a:ext>
                <a:ext uri="{FF2B5EF4-FFF2-40B4-BE49-F238E27FC236}">
                  <a16:creationId xmlns:a16="http://schemas.microsoft.com/office/drawing/2014/main" id="{00000000-0008-0000-0200-000004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77157" name="Button 5" hidden="1">
              <a:extLst>
                <a:ext uri="{63B3BB69-23CF-44E3-9099-C40C66FF867C}">
                  <a14:compatExt spid="_x0000_s177157"/>
                </a:ext>
                <a:ext uri="{FF2B5EF4-FFF2-40B4-BE49-F238E27FC236}">
                  <a16:creationId xmlns:a16="http://schemas.microsoft.com/office/drawing/2014/main" id="{00000000-0008-0000-0200-000005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77158" name="Button 6" hidden="1">
              <a:extLst>
                <a:ext uri="{63B3BB69-23CF-44E3-9099-C40C66FF867C}">
                  <a14:compatExt spid="_x0000_s177158"/>
                </a:ext>
                <a:ext uri="{FF2B5EF4-FFF2-40B4-BE49-F238E27FC236}">
                  <a16:creationId xmlns:a16="http://schemas.microsoft.com/office/drawing/2014/main" id="{00000000-0008-0000-0200-000006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77159" name="Button 7" hidden="1">
              <a:extLst>
                <a:ext uri="{63B3BB69-23CF-44E3-9099-C40C66FF867C}">
                  <a14:compatExt spid="_x0000_s177159"/>
                </a:ext>
                <a:ext uri="{FF2B5EF4-FFF2-40B4-BE49-F238E27FC236}">
                  <a16:creationId xmlns:a16="http://schemas.microsoft.com/office/drawing/2014/main" id="{00000000-0008-0000-0200-000007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7</xdr:row>
          <xdr:rowOff>31750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77160" name="Button 8" hidden="1">
              <a:extLst>
                <a:ext uri="{63B3BB69-23CF-44E3-9099-C40C66FF867C}">
                  <a14:compatExt spid="_x0000_s177160"/>
                </a:ext>
                <a:ext uri="{FF2B5EF4-FFF2-40B4-BE49-F238E27FC236}">
                  <a16:creationId xmlns:a16="http://schemas.microsoft.com/office/drawing/2014/main" id="{00000000-0008-0000-0200-000008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77161" name="Button 9" hidden="1">
              <a:extLst>
                <a:ext uri="{63B3BB69-23CF-44E3-9099-C40C66FF867C}">
                  <a14:compatExt spid="_x0000_s177161"/>
                </a:ext>
                <a:ext uri="{FF2B5EF4-FFF2-40B4-BE49-F238E27FC236}">
                  <a16:creationId xmlns:a16="http://schemas.microsoft.com/office/drawing/2014/main" id="{00000000-0008-0000-0200-000009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77162" name="Button 10" hidden="1">
              <a:extLst>
                <a:ext uri="{63B3BB69-23CF-44E3-9099-C40C66FF867C}">
                  <a14:compatExt spid="_x0000_s177162"/>
                </a:ext>
                <a:ext uri="{FF2B5EF4-FFF2-40B4-BE49-F238E27FC236}">
                  <a16:creationId xmlns:a16="http://schemas.microsoft.com/office/drawing/2014/main" id="{00000000-0008-0000-0200-00000A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77163" name="Button 11" hidden="1">
              <a:extLst>
                <a:ext uri="{63B3BB69-23CF-44E3-9099-C40C66FF867C}">
                  <a14:compatExt spid="_x0000_s177163"/>
                </a:ext>
                <a:ext uri="{FF2B5EF4-FFF2-40B4-BE49-F238E27FC236}">
                  <a16:creationId xmlns:a16="http://schemas.microsoft.com/office/drawing/2014/main" id="{00000000-0008-0000-0200-00000B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77164" name="Button 12" hidden="1">
              <a:extLst>
                <a:ext uri="{63B3BB69-23CF-44E3-9099-C40C66FF867C}">
                  <a14:compatExt spid="_x0000_s177164"/>
                </a:ext>
                <a:ext uri="{FF2B5EF4-FFF2-40B4-BE49-F238E27FC236}">
                  <a16:creationId xmlns:a16="http://schemas.microsoft.com/office/drawing/2014/main" id="{00000000-0008-0000-0200-00000C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31750</xdr:colOff>
          <xdr:row>7</xdr:row>
          <xdr:rowOff>12700</xdr:rowOff>
        </xdr:from>
        <xdr:to>
          <xdr:col>28</xdr:col>
          <xdr:colOff>12700</xdr:colOff>
          <xdr:row>7</xdr:row>
          <xdr:rowOff>184150</xdr:rowOff>
        </xdr:to>
        <xdr:sp macro="" textlink="">
          <xdr:nvSpPr>
            <xdr:cNvPr id="177165" name="Button 13" hidden="1">
              <a:extLst>
                <a:ext uri="{63B3BB69-23CF-44E3-9099-C40C66FF867C}">
                  <a14:compatExt spid="_x0000_s177165"/>
                </a:ext>
                <a:ext uri="{FF2B5EF4-FFF2-40B4-BE49-F238E27FC236}">
                  <a16:creationId xmlns:a16="http://schemas.microsoft.com/office/drawing/2014/main" id="{00000000-0008-0000-0200-00000D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77166" name="Button 14" hidden="1">
              <a:extLst>
                <a:ext uri="{63B3BB69-23CF-44E3-9099-C40C66FF867C}">
                  <a14:compatExt spid="_x0000_s177166"/>
                </a:ext>
                <a:ext uri="{FF2B5EF4-FFF2-40B4-BE49-F238E27FC236}">
                  <a16:creationId xmlns:a16="http://schemas.microsoft.com/office/drawing/2014/main" id="{00000000-0008-0000-0200-00000E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36</xdr:col>
          <xdr:colOff>12700</xdr:colOff>
          <xdr:row>7</xdr:row>
          <xdr:rowOff>184150</xdr:rowOff>
        </xdr:to>
        <xdr:sp macro="" textlink="">
          <xdr:nvSpPr>
            <xdr:cNvPr id="177167" name="Button 15" hidden="1">
              <a:extLst>
                <a:ext uri="{63B3BB69-23CF-44E3-9099-C40C66FF867C}">
                  <a14:compatExt spid="_x0000_s177167"/>
                </a:ext>
                <a:ext uri="{FF2B5EF4-FFF2-40B4-BE49-F238E27FC236}">
                  <a16:creationId xmlns:a16="http://schemas.microsoft.com/office/drawing/2014/main" id="{00000000-0008-0000-0200-00000F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45</xdr:col>
          <xdr:colOff>190500</xdr:colOff>
          <xdr:row>8</xdr:row>
          <xdr:rowOff>0</xdr:rowOff>
        </xdr:to>
        <xdr:sp macro="" textlink="">
          <xdr:nvSpPr>
            <xdr:cNvPr id="177168" name="Button 16" hidden="1">
              <a:extLst>
                <a:ext uri="{63B3BB69-23CF-44E3-9099-C40C66FF867C}">
                  <a14:compatExt spid="_x0000_s177168"/>
                </a:ext>
                <a:ext uri="{FF2B5EF4-FFF2-40B4-BE49-F238E27FC236}">
                  <a16:creationId xmlns:a16="http://schemas.microsoft.com/office/drawing/2014/main" id="{00000000-0008-0000-0200-000010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44</xdr:col>
          <xdr:colOff>38100</xdr:colOff>
          <xdr:row>7</xdr:row>
          <xdr:rowOff>165100</xdr:rowOff>
        </xdr:to>
        <xdr:sp macro="" textlink="">
          <xdr:nvSpPr>
            <xdr:cNvPr id="177169" name="Button 17" hidden="1">
              <a:extLst>
                <a:ext uri="{63B3BB69-23CF-44E3-9099-C40C66FF867C}">
                  <a14:compatExt spid="_x0000_s177169"/>
                </a:ext>
                <a:ext uri="{FF2B5EF4-FFF2-40B4-BE49-F238E27FC236}">
                  <a16:creationId xmlns:a16="http://schemas.microsoft.com/office/drawing/2014/main" id="{00000000-0008-0000-0200-000011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52</xdr:col>
          <xdr:colOff>12700</xdr:colOff>
          <xdr:row>7</xdr:row>
          <xdr:rowOff>184150</xdr:rowOff>
        </xdr:to>
        <xdr:sp macro="" textlink="">
          <xdr:nvSpPr>
            <xdr:cNvPr id="177170" name="Button 18" hidden="1">
              <a:extLst>
                <a:ext uri="{63B3BB69-23CF-44E3-9099-C40C66FF867C}">
                  <a14:compatExt spid="_x0000_s177170"/>
                </a:ext>
                <a:ext uri="{FF2B5EF4-FFF2-40B4-BE49-F238E27FC236}">
                  <a16:creationId xmlns:a16="http://schemas.microsoft.com/office/drawing/2014/main" id="{00000000-0008-0000-0200-00001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31750</xdr:colOff>
          <xdr:row>7</xdr:row>
          <xdr:rowOff>0</xdr:rowOff>
        </xdr:from>
        <xdr:to>
          <xdr:col>53</xdr:col>
          <xdr:colOff>190500</xdr:colOff>
          <xdr:row>7</xdr:row>
          <xdr:rowOff>304800</xdr:rowOff>
        </xdr:to>
        <xdr:sp macro="" textlink="">
          <xdr:nvSpPr>
            <xdr:cNvPr id="177171" name="Button 19" hidden="1">
              <a:extLst>
                <a:ext uri="{63B3BB69-23CF-44E3-9099-C40C66FF867C}">
                  <a14:compatExt spid="_x0000_s177171"/>
                </a:ext>
                <a:ext uri="{FF2B5EF4-FFF2-40B4-BE49-F238E27FC236}">
                  <a16:creationId xmlns:a16="http://schemas.microsoft.com/office/drawing/2014/main" id="{00000000-0008-0000-0200-000013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37</xdr:col>
          <xdr:colOff>184150</xdr:colOff>
          <xdr:row>8</xdr:row>
          <xdr:rowOff>0</xdr:rowOff>
        </xdr:to>
        <xdr:sp macro="" textlink="">
          <xdr:nvSpPr>
            <xdr:cNvPr id="177172" name="Button 20" hidden="1">
              <a:extLst>
                <a:ext uri="{63B3BB69-23CF-44E3-9099-C40C66FF867C}">
                  <a14:compatExt spid="_x0000_s177172"/>
                </a:ext>
                <a:ext uri="{FF2B5EF4-FFF2-40B4-BE49-F238E27FC236}">
                  <a16:creationId xmlns:a16="http://schemas.microsoft.com/office/drawing/2014/main" id="{00000000-0008-0000-0200-000014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77173" name="Button 21" hidden="1">
              <a:extLst>
                <a:ext uri="{63B3BB69-23CF-44E3-9099-C40C66FF867C}">
                  <a14:compatExt spid="_x0000_s177173"/>
                </a:ext>
                <a:ext uri="{FF2B5EF4-FFF2-40B4-BE49-F238E27FC236}">
                  <a16:creationId xmlns:a16="http://schemas.microsoft.com/office/drawing/2014/main" id="{00000000-0008-0000-0200-000015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77174" name="Button 22" hidden="1">
              <a:extLst>
                <a:ext uri="{63B3BB69-23CF-44E3-9099-C40C66FF867C}">
                  <a14:compatExt spid="_x0000_s177174"/>
                </a:ext>
                <a:ext uri="{FF2B5EF4-FFF2-40B4-BE49-F238E27FC236}">
                  <a16:creationId xmlns:a16="http://schemas.microsoft.com/office/drawing/2014/main" id="{00000000-0008-0000-0200-000016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31750</xdr:colOff>
          <xdr:row>7</xdr:row>
          <xdr:rowOff>0</xdr:rowOff>
        </xdr:from>
        <xdr:to>
          <xdr:col>28</xdr:col>
          <xdr:colOff>0</xdr:colOff>
          <xdr:row>7</xdr:row>
          <xdr:rowOff>184150</xdr:rowOff>
        </xdr:to>
        <xdr:sp macro="" textlink="">
          <xdr:nvSpPr>
            <xdr:cNvPr id="177175" name="Button 23" hidden="1">
              <a:extLst>
                <a:ext uri="{63B3BB69-23CF-44E3-9099-C40C66FF867C}">
                  <a14:compatExt spid="_x0000_s177175"/>
                </a:ext>
                <a:ext uri="{FF2B5EF4-FFF2-40B4-BE49-F238E27FC236}">
                  <a16:creationId xmlns:a16="http://schemas.microsoft.com/office/drawing/2014/main" id="{00000000-0008-0000-0200-000017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31750</xdr:colOff>
          <xdr:row>7</xdr:row>
          <xdr:rowOff>0</xdr:rowOff>
        </xdr:from>
        <xdr:to>
          <xdr:col>28</xdr:col>
          <xdr:colOff>0</xdr:colOff>
          <xdr:row>7</xdr:row>
          <xdr:rowOff>184150</xdr:rowOff>
        </xdr:to>
        <xdr:sp macro="" textlink="">
          <xdr:nvSpPr>
            <xdr:cNvPr id="177176" name="Button 24" hidden="1">
              <a:extLst>
                <a:ext uri="{63B3BB69-23CF-44E3-9099-C40C66FF867C}">
                  <a14:compatExt spid="_x0000_s177176"/>
                </a:ext>
                <a:ext uri="{FF2B5EF4-FFF2-40B4-BE49-F238E27FC236}">
                  <a16:creationId xmlns:a16="http://schemas.microsoft.com/office/drawing/2014/main" id="{00000000-0008-0000-0200-000018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31750</xdr:colOff>
          <xdr:row>7</xdr:row>
          <xdr:rowOff>0</xdr:rowOff>
        </xdr:from>
        <xdr:to>
          <xdr:col>28</xdr:col>
          <xdr:colOff>0</xdr:colOff>
          <xdr:row>7</xdr:row>
          <xdr:rowOff>184150</xdr:rowOff>
        </xdr:to>
        <xdr:sp macro="" textlink="">
          <xdr:nvSpPr>
            <xdr:cNvPr id="177177" name="Button 25" hidden="1">
              <a:extLst>
                <a:ext uri="{63B3BB69-23CF-44E3-9099-C40C66FF867C}">
                  <a14:compatExt spid="_x0000_s177177"/>
                </a:ext>
                <a:ext uri="{FF2B5EF4-FFF2-40B4-BE49-F238E27FC236}">
                  <a16:creationId xmlns:a16="http://schemas.microsoft.com/office/drawing/2014/main" id="{00000000-0008-0000-0200-000019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</xdr:row>
          <xdr:rowOff>12700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77178" name="Button 26" hidden="1">
              <a:extLst>
                <a:ext uri="{63B3BB69-23CF-44E3-9099-C40C66FF867C}">
                  <a14:compatExt spid="_x0000_s177178"/>
                </a:ext>
                <a:ext uri="{FF2B5EF4-FFF2-40B4-BE49-F238E27FC236}">
                  <a16:creationId xmlns:a16="http://schemas.microsoft.com/office/drawing/2014/main" id="{00000000-0008-0000-0200-00001A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77179" name="Button 27" hidden="1">
              <a:extLst>
                <a:ext uri="{63B3BB69-23CF-44E3-9099-C40C66FF867C}">
                  <a14:compatExt spid="_x0000_s177179"/>
                </a:ext>
                <a:ext uri="{FF2B5EF4-FFF2-40B4-BE49-F238E27FC236}">
                  <a16:creationId xmlns:a16="http://schemas.microsoft.com/office/drawing/2014/main" id="{00000000-0008-0000-0200-00001B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7</xdr:row>
          <xdr:rowOff>12700</xdr:rowOff>
        </xdr:from>
        <xdr:to>
          <xdr:col>28</xdr:col>
          <xdr:colOff>0</xdr:colOff>
          <xdr:row>7</xdr:row>
          <xdr:rowOff>184150</xdr:rowOff>
        </xdr:to>
        <xdr:sp macro="" textlink="">
          <xdr:nvSpPr>
            <xdr:cNvPr id="177180" name="Button 28" hidden="1">
              <a:extLst>
                <a:ext uri="{63B3BB69-23CF-44E3-9099-C40C66FF867C}">
                  <a14:compatExt spid="_x0000_s177180"/>
                </a:ext>
                <a:ext uri="{FF2B5EF4-FFF2-40B4-BE49-F238E27FC236}">
                  <a16:creationId xmlns:a16="http://schemas.microsoft.com/office/drawing/2014/main" id="{00000000-0008-0000-0200-00001C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77181" name="Button 29" hidden="1">
              <a:extLst>
                <a:ext uri="{63B3BB69-23CF-44E3-9099-C40C66FF867C}">
                  <a14:compatExt spid="_x0000_s177181"/>
                </a:ext>
                <a:ext uri="{FF2B5EF4-FFF2-40B4-BE49-F238E27FC236}">
                  <a16:creationId xmlns:a16="http://schemas.microsoft.com/office/drawing/2014/main" id="{00000000-0008-0000-0200-00001D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1289050</xdr:colOff>
          <xdr:row>1</xdr:row>
          <xdr:rowOff>0</xdr:rowOff>
        </xdr:from>
        <xdr:to>
          <xdr:col>5</xdr:col>
          <xdr:colOff>2012950</xdr:colOff>
          <xdr:row>2</xdr:row>
          <xdr:rowOff>317500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Afvaardiging opbouwen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45409" name="Button 1" hidden="1">
              <a:extLst>
                <a:ext uri="{63B3BB69-23CF-44E3-9099-C40C66FF867C}">
                  <a14:compatExt spid="_x0000_s145409"/>
                </a:ext>
                <a:ext uri="{FF2B5EF4-FFF2-40B4-BE49-F238E27FC236}">
                  <a16:creationId xmlns:a16="http://schemas.microsoft.com/office/drawing/2014/main" id="{00000000-0008-0000-0300-000001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45410" name="Button 2" hidden="1">
              <a:extLst>
                <a:ext uri="{63B3BB69-23CF-44E3-9099-C40C66FF867C}">
                  <a14:compatExt spid="_x0000_s145410"/>
                </a:ext>
                <a:ext uri="{FF2B5EF4-FFF2-40B4-BE49-F238E27FC236}">
                  <a16:creationId xmlns:a16="http://schemas.microsoft.com/office/drawing/2014/main" id="{00000000-0008-0000-0300-00000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19</xdr:col>
          <xdr:colOff>0</xdr:colOff>
          <xdr:row>7</xdr:row>
          <xdr:rowOff>184150</xdr:rowOff>
        </xdr:to>
        <xdr:sp macro="" textlink="">
          <xdr:nvSpPr>
            <xdr:cNvPr id="145411" name="Button 3" hidden="1">
              <a:extLst>
                <a:ext uri="{63B3BB69-23CF-44E3-9099-C40C66FF867C}">
                  <a14:compatExt spid="_x0000_s145411"/>
                </a:ext>
                <a:ext uri="{FF2B5EF4-FFF2-40B4-BE49-F238E27FC236}">
                  <a16:creationId xmlns:a16="http://schemas.microsoft.com/office/drawing/2014/main" id="{00000000-0008-0000-0300-000003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45412" name="Button 4" hidden="1">
              <a:extLst>
                <a:ext uri="{63B3BB69-23CF-44E3-9099-C40C66FF867C}">
                  <a14:compatExt spid="_x0000_s145412"/>
                </a:ext>
                <a:ext uri="{FF2B5EF4-FFF2-40B4-BE49-F238E27FC236}">
                  <a16:creationId xmlns:a16="http://schemas.microsoft.com/office/drawing/2014/main" id="{00000000-0008-0000-0300-000004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45413" name="Button 5" hidden="1">
              <a:extLst>
                <a:ext uri="{63B3BB69-23CF-44E3-9099-C40C66FF867C}">
                  <a14:compatExt spid="_x0000_s145413"/>
                </a:ext>
                <a:ext uri="{FF2B5EF4-FFF2-40B4-BE49-F238E27FC236}">
                  <a16:creationId xmlns:a16="http://schemas.microsoft.com/office/drawing/2014/main" id="{00000000-0008-0000-0300-000005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45414" name="Button 6" hidden="1">
              <a:extLst>
                <a:ext uri="{63B3BB69-23CF-44E3-9099-C40C66FF867C}">
                  <a14:compatExt spid="_x0000_s145414"/>
                </a:ext>
                <a:ext uri="{FF2B5EF4-FFF2-40B4-BE49-F238E27FC236}">
                  <a16:creationId xmlns:a16="http://schemas.microsoft.com/office/drawing/2014/main" id="{00000000-0008-0000-0300-000006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45415" name="Button 7" hidden="1">
              <a:extLst>
                <a:ext uri="{63B3BB69-23CF-44E3-9099-C40C66FF867C}">
                  <a14:compatExt spid="_x0000_s145415"/>
                </a:ext>
                <a:ext uri="{FF2B5EF4-FFF2-40B4-BE49-F238E27FC236}">
                  <a16:creationId xmlns:a16="http://schemas.microsoft.com/office/drawing/2014/main" id="{00000000-0008-0000-0300-000007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31750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45416" name="Button 8" hidden="1">
              <a:extLst>
                <a:ext uri="{63B3BB69-23CF-44E3-9099-C40C66FF867C}">
                  <a14:compatExt spid="_x0000_s145416"/>
                </a:ext>
                <a:ext uri="{FF2B5EF4-FFF2-40B4-BE49-F238E27FC236}">
                  <a16:creationId xmlns:a16="http://schemas.microsoft.com/office/drawing/2014/main" id="{00000000-0008-0000-0300-000008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45417" name="Button 9" hidden="1">
              <a:extLst>
                <a:ext uri="{63B3BB69-23CF-44E3-9099-C40C66FF867C}">
                  <a14:compatExt spid="_x0000_s145417"/>
                </a:ext>
                <a:ext uri="{FF2B5EF4-FFF2-40B4-BE49-F238E27FC236}">
                  <a16:creationId xmlns:a16="http://schemas.microsoft.com/office/drawing/2014/main" id="{00000000-0008-0000-0300-000009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45418" name="Button 10" hidden="1">
              <a:extLst>
                <a:ext uri="{63B3BB69-23CF-44E3-9099-C40C66FF867C}">
                  <a14:compatExt spid="_x0000_s145418"/>
                </a:ext>
                <a:ext uri="{FF2B5EF4-FFF2-40B4-BE49-F238E27FC236}">
                  <a16:creationId xmlns:a16="http://schemas.microsoft.com/office/drawing/2014/main" id="{00000000-0008-0000-0300-00000A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45419" name="Button 11" hidden="1">
              <a:extLst>
                <a:ext uri="{63B3BB69-23CF-44E3-9099-C40C66FF867C}">
                  <a14:compatExt spid="_x0000_s145419"/>
                </a:ext>
                <a:ext uri="{FF2B5EF4-FFF2-40B4-BE49-F238E27FC236}">
                  <a16:creationId xmlns:a16="http://schemas.microsoft.com/office/drawing/2014/main" id="{00000000-0008-0000-0300-00000B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45420" name="Button 12" hidden="1">
              <a:extLst>
                <a:ext uri="{63B3BB69-23CF-44E3-9099-C40C66FF867C}">
                  <a14:compatExt spid="_x0000_s145420"/>
                </a:ext>
                <a:ext uri="{FF2B5EF4-FFF2-40B4-BE49-F238E27FC236}">
                  <a16:creationId xmlns:a16="http://schemas.microsoft.com/office/drawing/2014/main" id="{00000000-0008-0000-0300-00000C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45421" name="Button 13" hidden="1">
              <a:extLst>
                <a:ext uri="{63B3BB69-23CF-44E3-9099-C40C66FF867C}">
                  <a14:compatExt spid="_x0000_s145421"/>
                </a:ext>
                <a:ext uri="{FF2B5EF4-FFF2-40B4-BE49-F238E27FC236}">
                  <a16:creationId xmlns:a16="http://schemas.microsoft.com/office/drawing/2014/main" id="{00000000-0008-0000-0300-00000D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45485" name="Button 77" hidden="1">
              <a:extLst>
                <a:ext uri="{63B3BB69-23CF-44E3-9099-C40C66FF867C}">
                  <a14:compatExt spid="_x0000_s145485"/>
                </a:ext>
                <a:ext uri="{FF2B5EF4-FFF2-40B4-BE49-F238E27FC236}">
                  <a16:creationId xmlns:a16="http://schemas.microsoft.com/office/drawing/2014/main" id="{00000000-0008-0000-0300-00004D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31750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45486" name="Button 78" hidden="1">
              <a:extLst>
                <a:ext uri="{63B3BB69-23CF-44E3-9099-C40C66FF867C}">
                  <a14:compatExt spid="_x0000_s145486"/>
                </a:ext>
                <a:ext uri="{FF2B5EF4-FFF2-40B4-BE49-F238E27FC236}">
                  <a16:creationId xmlns:a16="http://schemas.microsoft.com/office/drawing/2014/main" id="{00000000-0008-0000-0300-00004E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45543" name="Button 135" hidden="1">
              <a:extLst>
                <a:ext uri="{63B3BB69-23CF-44E3-9099-C40C66FF867C}">
                  <a14:compatExt spid="_x0000_s145543"/>
                </a:ext>
                <a:ext uri="{FF2B5EF4-FFF2-40B4-BE49-F238E27FC236}">
                  <a16:creationId xmlns:a16="http://schemas.microsoft.com/office/drawing/2014/main" id="{00000000-0008-0000-0300-000087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31750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45544" name="Button 136" hidden="1">
              <a:extLst>
                <a:ext uri="{63B3BB69-23CF-44E3-9099-C40C66FF867C}">
                  <a14:compatExt spid="_x0000_s145544"/>
                </a:ext>
                <a:ext uri="{FF2B5EF4-FFF2-40B4-BE49-F238E27FC236}">
                  <a16:creationId xmlns:a16="http://schemas.microsoft.com/office/drawing/2014/main" id="{00000000-0008-0000-0300-000088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45545" name="Button 137" hidden="1">
              <a:extLst>
                <a:ext uri="{63B3BB69-23CF-44E3-9099-C40C66FF867C}">
                  <a14:compatExt spid="_x0000_s145545"/>
                </a:ext>
                <a:ext uri="{FF2B5EF4-FFF2-40B4-BE49-F238E27FC236}">
                  <a16:creationId xmlns:a16="http://schemas.microsoft.com/office/drawing/2014/main" id="{00000000-0008-0000-0300-000089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31750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45546" name="Button 138" hidden="1">
              <a:extLst>
                <a:ext uri="{63B3BB69-23CF-44E3-9099-C40C66FF867C}">
                  <a14:compatExt spid="_x0000_s145546"/>
                </a:ext>
                <a:ext uri="{FF2B5EF4-FFF2-40B4-BE49-F238E27FC236}">
                  <a16:creationId xmlns:a16="http://schemas.microsoft.com/office/drawing/2014/main" id="{00000000-0008-0000-0300-00008A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45547" name="Button 139" hidden="1">
              <a:extLst>
                <a:ext uri="{63B3BB69-23CF-44E3-9099-C40C66FF867C}">
                  <a14:compatExt spid="_x0000_s145547"/>
                </a:ext>
                <a:ext uri="{FF2B5EF4-FFF2-40B4-BE49-F238E27FC236}">
                  <a16:creationId xmlns:a16="http://schemas.microsoft.com/office/drawing/2014/main" id="{00000000-0008-0000-0300-00008B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95585" name="Button 1" hidden="1">
              <a:extLst>
                <a:ext uri="{63B3BB69-23CF-44E3-9099-C40C66FF867C}">
                  <a14:compatExt spid="_x0000_s195585"/>
                </a:ext>
                <a:ext uri="{FF2B5EF4-FFF2-40B4-BE49-F238E27FC236}">
                  <a16:creationId xmlns:a16="http://schemas.microsoft.com/office/drawing/2014/main" id="{00000000-0008-0000-0400-000001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12</xdr:col>
          <xdr:colOff>0</xdr:colOff>
          <xdr:row>7</xdr:row>
          <xdr:rowOff>184150</xdr:rowOff>
        </xdr:to>
        <xdr:sp macro="" textlink="">
          <xdr:nvSpPr>
            <xdr:cNvPr id="195586" name="Button 2" hidden="1">
              <a:extLst>
                <a:ext uri="{63B3BB69-23CF-44E3-9099-C40C66FF867C}">
                  <a14:compatExt spid="_x0000_s195586"/>
                </a:ext>
                <a:ext uri="{FF2B5EF4-FFF2-40B4-BE49-F238E27FC236}">
                  <a16:creationId xmlns:a16="http://schemas.microsoft.com/office/drawing/2014/main" id="{00000000-0008-0000-0400-000002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95587" name="Button 3" hidden="1">
              <a:extLst>
                <a:ext uri="{63B3BB69-23CF-44E3-9099-C40C66FF867C}">
                  <a14:compatExt spid="_x0000_s195587"/>
                </a:ext>
                <a:ext uri="{FF2B5EF4-FFF2-40B4-BE49-F238E27FC236}">
                  <a16:creationId xmlns:a16="http://schemas.microsoft.com/office/drawing/2014/main" id="{00000000-0008-0000-0400-000003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95588" name="Button 4" hidden="1">
              <a:extLst>
                <a:ext uri="{63B3BB69-23CF-44E3-9099-C40C66FF867C}">
                  <a14:compatExt spid="_x0000_s195588"/>
                </a:ext>
                <a:ext uri="{FF2B5EF4-FFF2-40B4-BE49-F238E27FC236}">
                  <a16:creationId xmlns:a16="http://schemas.microsoft.com/office/drawing/2014/main" id="{00000000-0008-0000-0400-000004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95589" name="Button 5" hidden="1">
              <a:extLst>
                <a:ext uri="{63B3BB69-23CF-44E3-9099-C40C66FF867C}">
                  <a14:compatExt spid="_x0000_s195589"/>
                </a:ext>
                <a:ext uri="{FF2B5EF4-FFF2-40B4-BE49-F238E27FC236}">
                  <a16:creationId xmlns:a16="http://schemas.microsoft.com/office/drawing/2014/main" id="{00000000-0008-0000-0400-000005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95590" name="Button 6" hidden="1">
              <a:extLst>
                <a:ext uri="{63B3BB69-23CF-44E3-9099-C40C66FF867C}">
                  <a14:compatExt spid="_x0000_s195590"/>
                </a:ext>
                <a:ext uri="{FF2B5EF4-FFF2-40B4-BE49-F238E27FC236}">
                  <a16:creationId xmlns:a16="http://schemas.microsoft.com/office/drawing/2014/main" id="{00000000-0008-0000-0400-000006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95591" name="Button 7" hidden="1">
              <a:extLst>
                <a:ext uri="{63B3BB69-23CF-44E3-9099-C40C66FF867C}">
                  <a14:compatExt spid="_x0000_s195591"/>
                </a:ext>
                <a:ext uri="{FF2B5EF4-FFF2-40B4-BE49-F238E27FC236}">
                  <a16:creationId xmlns:a16="http://schemas.microsoft.com/office/drawing/2014/main" id="{00000000-0008-0000-0400-000007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7</xdr:row>
          <xdr:rowOff>31750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95592" name="Button 8" hidden="1">
              <a:extLst>
                <a:ext uri="{63B3BB69-23CF-44E3-9099-C40C66FF867C}">
                  <a14:compatExt spid="_x0000_s195592"/>
                </a:ext>
                <a:ext uri="{FF2B5EF4-FFF2-40B4-BE49-F238E27FC236}">
                  <a16:creationId xmlns:a16="http://schemas.microsoft.com/office/drawing/2014/main" id="{00000000-0008-0000-0400-000008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95593" name="Button 9" hidden="1">
              <a:extLst>
                <a:ext uri="{63B3BB69-23CF-44E3-9099-C40C66FF867C}">
                  <a14:compatExt spid="_x0000_s195593"/>
                </a:ext>
                <a:ext uri="{FF2B5EF4-FFF2-40B4-BE49-F238E27FC236}">
                  <a16:creationId xmlns:a16="http://schemas.microsoft.com/office/drawing/2014/main" id="{00000000-0008-0000-0400-000009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95594" name="Button 10" hidden="1">
              <a:extLst>
                <a:ext uri="{63B3BB69-23CF-44E3-9099-C40C66FF867C}">
                  <a14:compatExt spid="_x0000_s195594"/>
                </a:ext>
                <a:ext uri="{FF2B5EF4-FFF2-40B4-BE49-F238E27FC236}">
                  <a16:creationId xmlns:a16="http://schemas.microsoft.com/office/drawing/2014/main" id="{00000000-0008-0000-0400-00000A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95595" name="Button 11" hidden="1">
              <a:extLst>
                <a:ext uri="{63B3BB69-23CF-44E3-9099-C40C66FF867C}">
                  <a14:compatExt spid="_x0000_s195595"/>
                </a:ext>
                <a:ext uri="{FF2B5EF4-FFF2-40B4-BE49-F238E27FC236}">
                  <a16:creationId xmlns:a16="http://schemas.microsoft.com/office/drawing/2014/main" id="{00000000-0008-0000-0400-00000B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95596" name="Button 12" hidden="1">
              <a:extLst>
                <a:ext uri="{63B3BB69-23CF-44E3-9099-C40C66FF867C}">
                  <a14:compatExt spid="_x0000_s195596"/>
                </a:ext>
                <a:ext uri="{FF2B5EF4-FFF2-40B4-BE49-F238E27FC236}">
                  <a16:creationId xmlns:a16="http://schemas.microsoft.com/office/drawing/2014/main" id="{00000000-0008-0000-0400-00000C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31750</xdr:colOff>
          <xdr:row>7</xdr:row>
          <xdr:rowOff>12700</xdr:rowOff>
        </xdr:from>
        <xdr:to>
          <xdr:col>28</xdr:col>
          <xdr:colOff>12700</xdr:colOff>
          <xdr:row>7</xdr:row>
          <xdr:rowOff>184150</xdr:rowOff>
        </xdr:to>
        <xdr:sp macro="" textlink="">
          <xdr:nvSpPr>
            <xdr:cNvPr id="195597" name="Button 13" hidden="1">
              <a:extLst>
                <a:ext uri="{63B3BB69-23CF-44E3-9099-C40C66FF867C}">
                  <a14:compatExt spid="_x0000_s195597"/>
                </a:ext>
                <a:ext uri="{FF2B5EF4-FFF2-40B4-BE49-F238E27FC236}">
                  <a16:creationId xmlns:a16="http://schemas.microsoft.com/office/drawing/2014/main" id="{00000000-0008-0000-0400-00000D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95598" name="Button 14" hidden="1">
              <a:extLst>
                <a:ext uri="{63B3BB69-23CF-44E3-9099-C40C66FF867C}">
                  <a14:compatExt spid="_x0000_s195598"/>
                </a:ext>
                <a:ext uri="{FF2B5EF4-FFF2-40B4-BE49-F238E27FC236}">
                  <a16:creationId xmlns:a16="http://schemas.microsoft.com/office/drawing/2014/main" id="{00000000-0008-0000-0400-00000E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36</xdr:col>
          <xdr:colOff>12700</xdr:colOff>
          <xdr:row>7</xdr:row>
          <xdr:rowOff>184150</xdr:rowOff>
        </xdr:to>
        <xdr:sp macro="" textlink="">
          <xdr:nvSpPr>
            <xdr:cNvPr id="195599" name="Button 15" hidden="1">
              <a:extLst>
                <a:ext uri="{63B3BB69-23CF-44E3-9099-C40C66FF867C}">
                  <a14:compatExt spid="_x0000_s195599"/>
                </a:ext>
                <a:ext uri="{FF2B5EF4-FFF2-40B4-BE49-F238E27FC236}">
                  <a16:creationId xmlns:a16="http://schemas.microsoft.com/office/drawing/2014/main" id="{00000000-0008-0000-0400-00000F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45</xdr:col>
          <xdr:colOff>190500</xdr:colOff>
          <xdr:row>8</xdr:row>
          <xdr:rowOff>0</xdr:rowOff>
        </xdr:to>
        <xdr:sp macro="" textlink="">
          <xdr:nvSpPr>
            <xdr:cNvPr id="195600" name="Button 16" hidden="1">
              <a:extLst>
                <a:ext uri="{63B3BB69-23CF-44E3-9099-C40C66FF867C}">
                  <a14:compatExt spid="_x0000_s195600"/>
                </a:ext>
                <a:ext uri="{FF2B5EF4-FFF2-40B4-BE49-F238E27FC236}">
                  <a16:creationId xmlns:a16="http://schemas.microsoft.com/office/drawing/2014/main" id="{00000000-0008-0000-0400-000010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44</xdr:col>
          <xdr:colOff>38100</xdr:colOff>
          <xdr:row>7</xdr:row>
          <xdr:rowOff>165100</xdr:rowOff>
        </xdr:to>
        <xdr:sp macro="" textlink="">
          <xdr:nvSpPr>
            <xdr:cNvPr id="195601" name="Button 17" hidden="1">
              <a:extLst>
                <a:ext uri="{63B3BB69-23CF-44E3-9099-C40C66FF867C}">
                  <a14:compatExt spid="_x0000_s195601"/>
                </a:ext>
                <a:ext uri="{FF2B5EF4-FFF2-40B4-BE49-F238E27FC236}">
                  <a16:creationId xmlns:a16="http://schemas.microsoft.com/office/drawing/2014/main" id="{00000000-0008-0000-0400-000011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52</xdr:col>
          <xdr:colOff>12700</xdr:colOff>
          <xdr:row>7</xdr:row>
          <xdr:rowOff>184150</xdr:rowOff>
        </xdr:to>
        <xdr:sp macro="" textlink="">
          <xdr:nvSpPr>
            <xdr:cNvPr id="195602" name="Button 18" hidden="1">
              <a:extLst>
                <a:ext uri="{63B3BB69-23CF-44E3-9099-C40C66FF867C}">
                  <a14:compatExt spid="_x0000_s195602"/>
                </a:ext>
                <a:ext uri="{FF2B5EF4-FFF2-40B4-BE49-F238E27FC236}">
                  <a16:creationId xmlns:a16="http://schemas.microsoft.com/office/drawing/2014/main" id="{00000000-0008-0000-0400-000012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31750</xdr:colOff>
          <xdr:row>7</xdr:row>
          <xdr:rowOff>0</xdr:rowOff>
        </xdr:from>
        <xdr:to>
          <xdr:col>53</xdr:col>
          <xdr:colOff>190500</xdr:colOff>
          <xdr:row>7</xdr:row>
          <xdr:rowOff>304800</xdr:rowOff>
        </xdr:to>
        <xdr:sp macro="" textlink="">
          <xdr:nvSpPr>
            <xdr:cNvPr id="195603" name="Button 19" hidden="1">
              <a:extLst>
                <a:ext uri="{63B3BB69-23CF-44E3-9099-C40C66FF867C}">
                  <a14:compatExt spid="_x0000_s195603"/>
                </a:ext>
                <a:ext uri="{FF2B5EF4-FFF2-40B4-BE49-F238E27FC236}">
                  <a16:creationId xmlns:a16="http://schemas.microsoft.com/office/drawing/2014/main" id="{00000000-0008-0000-0400-000013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37</xdr:col>
          <xdr:colOff>184150</xdr:colOff>
          <xdr:row>8</xdr:row>
          <xdr:rowOff>0</xdr:rowOff>
        </xdr:to>
        <xdr:sp macro="" textlink="">
          <xdr:nvSpPr>
            <xdr:cNvPr id="195604" name="Button 20" hidden="1">
              <a:extLst>
                <a:ext uri="{63B3BB69-23CF-44E3-9099-C40C66FF867C}">
                  <a14:compatExt spid="_x0000_s195604"/>
                </a:ext>
                <a:ext uri="{FF2B5EF4-FFF2-40B4-BE49-F238E27FC236}">
                  <a16:creationId xmlns:a16="http://schemas.microsoft.com/office/drawing/2014/main" id="{00000000-0008-0000-0400-000014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31750</xdr:colOff>
          <xdr:row>7</xdr:row>
          <xdr:rowOff>0</xdr:rowOff>
        </xdr:from>
        <xdr:to>
          <xdr:col>28</xdr:col>
          <xdr:colOff>0</xdr:colOff>
          <xdr:row>7</xdr:row>
          <xdr:rowOff>184150</xdr:rowOff>
        </xdr:to>
        <xdr:sp macro="" textlink="">
          <xdr:nvSpPr>
            <xdr:cNvPr id="195605" name="Button 21" hidden="1">
              <a:extLst>
                <a:ext uri="{63B3BB69-23CF-44E3-9099-C40C66FF867C}">
                  <a14:compatExt spid="_x0000_s195605"/>
                </a:ext>
                <a:ext uri="{FF2B5EF4-FFF2-40B4-BE49-F238E27FC236}">
                  <a16:creationId xmlns:a16="http://schemas.microsoft.com/office/drawing/2014/main" id="{00000000-0008-0000-0400-000015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</xdr:row>
          <xdr:rowOff>12700</xdr:rowOff>
        </xdr:from>
        <xdr:to>
          <xdr:col>20</xdr:col>
          <xdr:colOff>0</xdr:colOff>
          <xdr:row>7</xdr:row>
          <xdr:rowOff>184150</xdr:rowOff>
        </xdr:to>
        <xdr:sp macro="" textlink="">
          <xdr:nvSpPr>
            <xdr:cNvPr id="195606" name="Button 22" hidden="1">
              <a:extLst>
                <a:ext uri="{63B3BB69-23CF-44E3-9099-C40C66FF867C}">
                  <a14:compatExt spid="_x0000_s195606"/>
                </a:ext>
                <a:ext uri="{FF2B5EF4-FFF2-40B4-BE49-F238E27FC236}">
                  <a16:creationId xmlns:a16="http://schemas.microsoft.com/office/drawing/2014/main" id="{00000000-0008-0000-0400-000016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95607" name="Button 23" hidden="1">
              <a:extLst>
                <a:ext uri="{63B3BB69-23CF-44E3-9099-C40C66FF867C}">
                  <a14:compatExt spid="_x0000_s195607"/>
                </a:ext>
                <a:ext uri="{FF2B5EF4-FFF2-40B4-BE49-F238E27FC236}">
                  <a16:creationId xmlns:a16="http://schemas.microsoft.com/office/drawing/2014/main" id="{00000000-0008-0000-0400-000017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7</xdr:row>
          <xdr:rowOff>12700</xdr:rowOff>
        </xdr:from>
        <xdr:to>
          <xdr:col>28</xdr:col>
          <xdr:colOff>0</xdr:colOff>
          <xdr:row>7</xdr:row>
          <xdr:rowOff>184150</xdr:rowOff>
        </xdr:to>
        <xdr:sp macro="" textlink="">
          <xdr:nvSpPr>
            <xdr:cNvPr id="195608" name="Button 24" hidden="1">
              <a:extLst>
                <a:ext uri="{63B3BB69-23CF-44E3-9099-C40C66FF867C}">
                  <a14:compatExt spid="_x0000_s195608"/>
                </a:ext>
                <a:ext uri="{FF2B5EF4-FFF2-40B4-BE49-F238E27FC236}">
                  <a16:creationId xmlns:a16="http://schemas.microsoft.com/office/drawing/2014/main" id="{00000000-0008-0000-0400-000018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95609" name="Button 25" hidden="1">
              <a:extLst>
                <a:ext uri="{63B3BB69-23CF-44E3-9099-C40C66FF867C}">
                  <a14:compatExt spid="_x0000_s195609"/>
                </a:ext>
                <a:ext uri="{FF2B5EF4-FFF2-40B4-BE49-F238E27FC236}">
                  <a16:creationId xmlns:a16="http://schemas.microsoft.com/office/drawing/2014/main" id="{00000000-0008-0000-0400-000019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61793" name="Button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05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12</xdr:col>
          <xdr:colOff>0</xdr:colOff>
          <xdr:row>7</xdr:row>
          <xdr:rowOff>184150</xdr:rowOff>
        </xdr:to>
        <xdr:sp macro="" textlink="">
          <xdr:nvSpPr>
            <xdr:cNvPr id="161794" name="Button 2" hidden="1">
              <a:extLst>
                <a:ext uri="{63B3BB69-23CF-44E3-9099-C40C66FF867C}">
                  <a14:compatExt spid="_x0000_s161794"/>
                </a:ext>
                <a:ext uri="{FF2B5EF4-FFF2-40B4-BE49-F238E27FC236}">
                  <a16:creationId xmlns:a16="http://schemas.microsoft.com/office/drawing/2014/main" id="{00000000-0008-0000-0500-00000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21</xdr:col>
          <xdr:colOff>0</xdr:colOff>
          <xdr:row>7</xdr:row>
          <xdr:rowOff>184150</xdr:rowOff>
        </xdr:to>
        <xdr:sp macro="" textlink="">
          <xdr:nvSpPr>
            <xdr:cNvPr id="161795" name="Button 3" hidden="1">
              <a:extLst>
                <a:ext uri="{63B3BB69-23CF-44E3-9099-C40C66FF867C}">
                  <a14:compatExt spid="_x0000_s161795"/>
                </a:ext>
                <a:ext uri="{FF2B5EF4-FFF2-40B4-BE49-F238E27FC236}">
                  <a16:creationId xmlns:a16="http://schemas.microsoft.com/office/drawing/2014/main" id="{00000000-0008-0000-0500-000003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32</xdr:col>
          <xdr:colOff>0</xdr:colOff>
          <xdr:row>7</xdr:row>
          <xdr:rowOff>184150</xdr:rowOff>
        </xdr:to>
        <xdr:sp macro="" textlink="">
          <xdr:nvSpPr>
            <xdr:cNvPr id="161796" name="Button 4" hidden="1">
              <a:extLst>
                <a:ext uri="{63B3BB69-23CF-44E3-9099-C40C66FF867C}">
                  <a14:compatExt spid="_x0000_s161796"/>
                </a:ext>
                <a:ext uri="{FF2B5EF4-FFF2-40B4-BE49-F238E27FC236}">
                  <a16:creationId xmlns:a16="http://schemas.microsoft.com/office/drawing/2014/main" id="{00000000-0008-0000-0500-000004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31750</xdr:colOff>
          <xdr:row>2</xdr:row>
          <xdr:rowOff>12700</xdr:rowOff>
        </xdr:from>
        <xdr:to>
          <xdr:col>63</xdr:col>
          <xdr:colOff>0</xdr:colOff>
          <xdr:row>4</xdr:row>
          <xdr:rowOff>0</xdr:rowOff>
        </xdr:to>
        <xdr:sp macro="" textlink="">
          <xdr:nvSpPr>
            <xdr:cNvPr id="161797" name="Button 5" hidden="1">
              <a:extLst>
                <a:ext uri="{63B3BB69-23CF-44E3-9099-C40C66FF867C}">
                  <a14:compatExt spid="_x0000_s161797"/>
                </a:ext>
                <a:ext uri="{FF2B5EF4-FFF2-40B4-BE49-F238E27FC236}">
                  <a16:creationId xmlns:a16="http://schemas.microsoft.com/office/drawing/2014/main" id="{00000000-0008-0000-0500-000005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61798" name="Button 6" hidden="1">
              <a:extLst>
                <a:ext uri="{63B3BB69-23CF-44E3-9099-C40C66FF867C}">
                  <a14:compatExt spid="_x0000_s161798"/>
                </a:ext>
                <a:ext uri="{FF2B5EF4-FFF2-40B4-BE49-F238E27FC236}">
                  <a16:creationId xmlns:a16="http://schemas.microsoft.com/office/drawing/2014/main" id="{00000000-0008-0000-0500-000006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7</xdr:row>
          <xdr:rowOff>12700</xdr:rowOff>
        </xdr:from>
        <xdr:to>
          <xdr:col>23</xdr:col>
          <xdr:colOff>0</xdr:colOff>
          <xdr:row>8</xdr:row>
          <xdr:rowOff>0</xdr:rowOff>
        </xdr:to>
        <xdr:sp macro="" textlink="">
          <xdr:nvSpPr>
            <xdr:cNvPr id="161799" name="Button 7" hidden="1">
              <a:extLst>
                <a:ext uri="{63B3BB69-23CF-44E3-9099-C40C66FF867C}">
                  <a14:compatExt spid="_x0000_s161799"/>
                </a:ext>
                <a:ext uri="{FF2B5EF4-FFF2-40B4-BE49-F238E27FC236}">
                  <a16:creationId xmlns:a16="http://schemas.microsoft.com/office/drawing/2014/main" id="{00000000-0008-0000-0500-000007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190500</xdr:colOff>
          <xdr:row>7</xdr:row>
          <xdr:rowOff>31750</xdr:rowOff>
        </xdr:from>
        <xdr:to>
          <xdr:col>32</xdr:col>
          <xdr:colOff>0</xdr:colOff>
          <xdr:row>8</xdr:row>
          <xdr:rowOff>0</xdr:rowOff>
        </xdr:to>
        <xdr:sp macro="" textlink="">
          <xdr:nvSpPr>
            <xdr:cNvPr id="161800" name="Button 8" hidden="1">
              <a:extLst>
                <a:ext uri="{63B3BB69-23CF-44E3-9099-C40C66FF867C}">
                  <a14:compatExt spid="_x0000_s161800"/>
                </a:ext>
                <a:ext uri="{FF2B5EF4-FFF2-40B4-BE49-F238E27FC236}">
                  <a16:creationId xmlns:a16="http://schemas.microsoft.com/office/drawing/2014/main" id="{00000000-0008-0000-0500-000008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32</xdr:col>
          <xdr:colOff>0</xdr:colOff>
          <xdr:row>7</xdr:row>
          <xdr:rowOff>184150</xdr:rowOff>
        </xdr:to>
        <xdr:sp macro="" textlink="">
          <xdr:nvSpPr>
            <xdr:cNvPr id="161801" name="Button 9" hidden="1">
              <a:extLst>
                <a:ext uri="{63B3BB69-23CF-44E3-9099-C40C66FF867C}">
                  <a14:compatExt spid="_x0000_s161801"/>
                </a:ext>
                <a:ext uri="{FF2B5EF4-FFF2-40B4-BE49-F238E27FC236}">
                  <a16:creationId xmlns:a16="http://schemas.microsoft.com/office/drawing/2014/main" id="{00000000-0008-0000-0500-000009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31750</xdr:colOff>
          <xdr:row>6</xdr:row>
          <xdr:rowOff>31750</xdr:rowOff>
        </xdr:from>
        <xdr:to>
          <xdr:col>59</xdr:col>
          <xdr:colOff>0</xdr:colOff>
          <xdr:row>8</xdr:row>
          <xdr:rowOff>0</xdr:rowOff>
        </xdr:to>
        <xdr:sp macro="" textlink="">
          <xdr:nvSpPr>
            <xdr:cNvPr id="161802" name="Button 10" hidden="1">
              <a:extLst>
                <a:ext uri="{63B3BB69-23CF-44E3-9099-C40C66FF867C}">
                  <a14:compatExt spid="_x0000_s161802"/>
                </a:ext>
                <a:ext uri="{FF2B5EF4-FFF2-40B4-BE49-F238E27FC236}">
                  <a16:creationId xmlns:a16="http://schemas.microsoft.com/office/drawing/2014/main" id="{00000000-0008-0000-0500-00000A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61803" name="Button 11" hidden="1">
              <a:extLst>
                <a:ext uri="{63B3BB69-23CF-44E3-9099-C40C66FF867C}">
                  <a14:compatExt spid="_x0000_s161803"/>
                </a:ext>
                <a:ext uri="{FF2B5EF4-FFF2-40B4-BE49-F238E27FC236}">
                  <a16:creationId xmlns:a16="http://schemas.microsoft.com/office/drawing/2014/main" id="{00000000-0008-0000-0500-00000B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61804" name="Button 12" hidden="1">
              <a:extLst>
                <a:ext uri="{63B3BB69-23CF-44E3-9099-C40C66FF867C}">
                  <a14:compatExt spid="_x0000_s161804"/>
                </a:ext>
                <a:ext uri="{FF2B5EF4-FFF2-40B4-BE49-F238E27FC236}">
                  <a16:creationId xmlns:a16="http://schemas.microsoft.com/office/drawing/2014/main" id="{00000000-0008-0000-0500-00000C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31750</xdr:colOff>
          <xdr:row>7</xdr:row>
          <xdr:rowOff>12700</xdr:rowOff>
        </xdr:from>
        <xdr:to>
          <xdr:col>30</xdr:col>
          <xdr:colOff>12700</xdr:colOff>
          <xdr:row>7</xdr:row>
          <xdr:rowOff>184150</xdr:rowOff>
        </xdr:to>
        <xdr:sp macro="" textlink="">
          <xdr:nvSpPr>
            <xdr:cNvPr id="161805" name="Button 13" hidden="1">
              <a:extLst>
                <a:ext uri="{63B3BB69-23CF-44E3-9099-C40C66FF867C}">
                  <a14:compatExt spid="_x0000_s161805"/>
                </a:ext>
                <a:ext uri="{FF2B5EF4-FFF2-40B4-BE49-F238E27FC236}">
                  <a16:creationId xmlns:a16="http://schemas.microsoft.com/office/drawing/2014/main" id="{00000000-0008-0000-0500-00000D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32</xdr:col>
          <xdr:colOff>0</xdr:colOff>
          <xdr:row>7</xdr:row>
          <xdr:rowOff>184150</xdr:rowOff>
        </xdr:to>
        <xdr:sp macro="" textlink="">
          <xdr:nvSpPr>
            <xdr:cNvPr id="161806" name="Button 14" hidden="1">
              <a:extLst>
                <a:ext uri="{63B3BB69-23CF-44E3-9099-C40C66FF867C}">
                  <a14:compatExt spid="_x0000_s161806"/>
                </a:ext>
                <a:ext uri="{FF2B5EF4-FFF2-40B4-BE49-F238E27FC236}">
                  <a16:creationId xmlns:a16="http://schemas.microsoft.com/office/drawing/2014/main" id="{00000000-0008-0000-0500-00000E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38</xdr:col>
          <xdr:colOff>12700</xdr:colOff>
          <xdr:row>7</xdr:row>
          <xdr:rowOff>184150</xdr:rowOff>
        </xdr:to>
        <xdr:sp macro="" textlink="">
          <xdr:nvSpPr>
            <xdr:cNvPr id="161807" name="Button 15" hidden="1">
              <a:extLst>
                <a:ext uri="{63B3BB69-23CF-44E3-9099-C40C66FF867C}">
                  <a14:compatExt spid="_x0000_s161807"/>
                </a:ext>
                <a:ext uri="{FF2B5EF4-FFF2-40B4-BE49-F238E27FC236}">
                  <a16:creationId xmlns:a16="http://schemas.microsoft.com/office/drawing/2014/main" id="{00000000-0008-0000-0500-00000F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7</xdr:row>
          <xdr:rowOff>31750</xdr:rowOff>
        </xdr:from>
        <xdr:to>
          <xdr:col>47</xdr:col>
          <xdr:colOff>190500</xdr:colOff>
          <xdr:row>8</xdr:row>
          <xdr:rowOff>0</xdr:rowOff>
        </xdr:to>
        <xdr:sp macro="" textlink="">
          <xdr:nvSpPr>
            <xdr:cNvPr id="161808" name="Button 16" hidden="1">
              <a:extLst>
                <a:ext uri="{63B3BB69-23CF-44E3-9099-C40C66FF867C}">
                  <a14:compatExt spid="_x0000_s161808"/>
                </a:ext>
                <a:ext uri="{FF2B5EF4-FFF2-40B4-BE49-F238E27FC236}">
                  <a16:creationId xmlns:a16="http://schemas.microsoft.com/office/drawing/2014/main" id="{00000000-0008-0000-0500-000010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6</xdr:row>
          <xdr:rowOff>152400</xdr:rowOff>
        </xdr:from>
        <xdr:to>
          <xdr:col>46</xdr:col>
          <xdr:colOff>38100</xdr:colOff>
          <xdr:row>7</xdr:row>
          <xdr:rowOff>165100</xdr:rowOff>
        </xdr:to>
        <xdr:sp macro="" textlink="">
          <xdr:nvSpPr>
            <xdr:cNvPr id="161809" name="Button 17" hidden="1">
              <a:extLst>
                <a:ext uri="{63B3BB69-23CF-44E3-9099-C40C66FF867C}">
                  <a14:compatExt spid="_x0000_s161809"/>
                </a:ext>
                <a:ext uri="{FF2B5EF4-FFF2-40B4-BE49-F238E27FC236}">
                  <a16:creationId xmlns:a16="http://schemas.microsoft.com/office/drawing/2014/main" id="{00000000-0008-0000-0500-00001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7</xdr:row>
          <xdr:rowOff>12700</xdr:rowOff>
        </xdr:from>
        <xdr:to>
          <xdr:col>54</xdr:col>
          <xdr:colOff>12700</xdr:colOff>
          <xdr:row>7</xdr:row>
          <xdr:rowOff>184150</xdr:rowOff>
        </xdr:to>
        <xdr:sp macro="" textlink="">
          <xdr:nvSpPr>
            <xdr:cNvPr id="161810" name="Button 18" hidden="1">
              <a:extLst>
                <a:ext uri="{63B3BB69-23CF-44E3-9099-C40C66FF867C}">
                  <a14:compatExt spid="_x0000_s161810"/>
                </a:ext>
                <a:ext uri="{FF2B5EF4-FFF2-40B4-BE49-F238E27FC236}">
                  <a16:creationId xmlns:a16="http://schemas.microsoft.com/office/drawing/2014/main" id="{00000000-0008-0000-0500-00001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31750</xdr:colOff>
          <xdr:row>7</xdr:row>
          <xdr:rowOff>0</xdr:rowOff>
        </xdr:from>
        <xdr:to>
          <xdr:col>55</xdr:col>
          <xdr:colOff>190500</xdr:colOff>
          <xdr:row>7</xdr:row>
          <xdr:rowOff>304800</xdr:rowOff>
        </xdr:to>
        <xdr:sp macro="" textlink="">
          <xdr:nvSpPr>
            <xdr:cNvPr id="161811" name="Button 19" hidden="1">
              <a:extLst>
                <a:ext uri="{63B3BB69-23CF-44E3-9099-C40C66FF867C}">
                  <a14:compatExt spid="_x0000_s161811"/>
                </a:ext>
                <a:ext uri="{FF2B5EF4-FFF2-40B4-BE49-F238E27FC236}">
                  <a16:creationId xmlns:a16="http://schemas.microsoft.com/office/drawing/2014/main" id="{00000000-0008-0000-0500-000013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31750</xdr:rowOff>
        </xdr:from>
        <xdr:to>
          <xdr:col>39</xdr:col>
          <xdr:colOff>184150</xdr:colOff>
          <xdr:row>8</xdr:row>
          <xdr:rowOff>0</xdr:rowOff>
        </xdr:to>
        <xdr:sp macro="" textlink="">
          <xdr:nvSpPr>
            <xdr:cNvPr id="161812" name="Button 20" hidden="1">
              <a:extLst>
                <a:ext uri="{63B3BB69-23CF-44E3-9099-C40C66FF867C}">
                  <a14:compatExt spid="_x0000_s161812"/>
                </a:ext>
                <a:ext uri="{FF2B5EF4-FFF2-40B4-BE49-F238E27FC236}">
                  <a16:creationId xmlns:a16="http://schemas.microsoft.com/office/drawing/2014/main" id="{00000000-0008-0000-0500-000014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31750</xdr:colOff>
          <xdr:row>7</xdr:row>
          <xdr:rowOff>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1813" name="Button 21" hidden="1">
              <a:extLst>
                <a:ext uri="{63B3BB69-23CF-44E3-9099-C40C66FF867C}">
                  <a14:compatExt spid="_x0000_s161813"/>
                </a:ext>
                <a:ext uri="{FF2B5EF4-FFF2-40B4-BE49-F238E27FC236}">
                  <a16:creationId xmlns:a16="http://schemas.microsoft.com/office/drawing/2014/main" id="{00000000-0008-0000-0500-000015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63841" name="Button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06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63842" name="Button 2" hidden="1">
              <a:extLst>
                <a:ext uri="{63B3BB69-23CF-44E3-9099-C40C66FF867C}">
                  <a14:compatExt spid="_x0000_s163842"/>
                </a:ext>
                <a:ext uri="{FF2B5EF4-FFF2-40B4-BE49-F238E27FC236}">
                  <a16:creationId xmlns:a16="http://schemas.microsoft.com/office/drawing/2014/main" id="{00000000-0008-0000-0600-00000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19</xdr:col>
          <xdr:colOff>0</xdr:colOff>
          <xdr:row>7</xdr:row>
          <xdr:rowOff>184150</xdr:rowOff>
        </xdr:to>
        <xdr:sp macro="" textlink="">
          <xdr:nvSpPr>
            <xdr:cNvPr id="163843" name="Button 3" hidden="1">
              <a:extLst>
                <a:ext uri="{63B3BB69-23CF-44E3-9099-C40C66FF867C}">
                  <a14:compatExt spid="_x0000_s163843"/>
                </a:ext>
                <a:ext uri="{FF2B5EF4-FFF2-40B4-BE49-F238E27FC236}">
                  <a16:creationId xmlns:a16="http://schemas.microsoft.com/office/drawing/2014/main" id="{00000000-0008-0000-0600-00000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3844" name="Button 4" hidden="1">
              <a:extLst>
                <a:ext uri="{63B3BB69-23CF-44E3-9099-C40C66FF867C}">
                  <a14:compatExt spid="_x0000_s163844"/>
                </a:ext>
                <a:ext uri="{FF2B5EF4-FFF2-40B4-BE49-F238E27FC236}">
                  <a16:creationId xmlns:a16="http://schemas.microsoft.com/office/drawing/2014/main" id="{00000000-0008-0000-0600-00000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63845" name="Button 5" hidden="1">
              <a:extLst>
                <a:ext uri="{63B3BB69-23CF-44E3-9099-C40C66FF867C}">
                  <a14:compatExt spid="_x0000_s163845"/>
                </a:ext>
                <a:ext uri="{FF2B5EF4-FFF2-40B4-BE49-F238E27FC236}">
                  <a16:creationId xmlns:a16="http://schemas.microsoft.com/office/drawing/2014/main" id="{00000000-0008-0000-0600-000005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63846" name="Button 6" hidden="1">
              <a:extLst>
                <a:ext uri="{63B3BB69-23CF-44E3-9099-C40C66FF867C}">
                  <a14:compatExt spid="_x0000_s163846"/>
                </a:ext>
                <a:ext uri="{FF2B5EF4-FFF2-40B4-BE49-F238E27FC236}">
                  <a16:creationId xmlns:a16="http://schemas.microsoft.com/office/drawing/2014/main" id="{00000000-0008-0000-0600-000006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63847" name="Button 7" hidden="1">
              <a:extLst>
                <a:ext uri="{63B3BB69-23CF-44E3-9099-C40C66FF867C}">
                  <a14:compatExt spid="_x0000_s163847"/>
                </a:ext>
                <a:ext uri="{FF2B5EF4-FFF2-40B4-BE49-F238E27FC236}">
                  <a16:creationId xmlns:a16="http://schemas.microsoft.com/office/drawing/2014/main" id="{00000000-0008-0000-0600-000007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31750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3848" name="Button 8" hidden="1">
              <a:extLst>
                <a:ext uri="{63B3BB69-23CF-44E3-9099-C40C66FF867C}">
                  <a14:compatExt spid="_x0000_s163848"/>
                </a:ext>
                <a:ext uri="{FF2B5EF4-FFF2-40B4-BE49-F238E27FC236}">
                  <a16:creationId xmlns:a16="http://schemas.microsoft.com/office/drawing/2014/main" id="{00000000-0008-0000-0600-000008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3849" name="Button 9" hidden="1">
              <a:extLst>
                <a:ext uri="{63B3BB69-23CF-44E3-9099-C40C66FF867C}">
                  <a14:compatExt spid="_x0000_s163849"/>
                </a:ext>
                <a:ext uri="{FF2B5EF4-FFF2-40B4-BE49-F238E27FC236}">
                  <a16:creationId xmlns:a16="http://schemas.microsoft.com/office/drawing/2014/main" id="{00000000-0008-0000-0600-000009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63850" name="Button 10" hidden="1">
              <a:extLst>
                <a:ext uri="{63B3BB69-23CF-44E3-9099-C40C66FF867C}">
                  <a14:compatExt spid="_x0000_s163850"/>
                </a:ext>
                <a:ext uri="{FF2B5EF4-FFF2-40B4-BE49-F238E27FC236}">
                  <a16:creationId xmlns:a16="http://schemas.microsoft.com/office/drawing/2014/main" id="{00000000-0008-0000-0600-00000A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63851" name="Button 11" hidden="1">
              <a:extLst>
                <a:ext uri="{63B3BB69-23CF-44E3-9099-C40C66FF867C}">
                  <a14:compatExt spid="_x0000_s163851"/>
                </a:ext>
                <a:ext uri="{FF2B5EF4-FFF2-40B4-BE49-F238E27FC236}">
                  <a16:creationId xmlns:a16="http://schemas.microsoft.com/office/drawing/2014/main" id="{00000000-0008-0000-0600-00000B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63852" name="Button 12" hidden="1">
              <a:extLst>
                <a:ext uri="{63B3BB69-23CF-44E3-9099-C40C66FF867C}">
                  <a14:compatExt spid="_x0000_s163852"/>
                </a:ext>
                <a:ext uri="{FF2B5EF4-FFF2-40B4-BE49-F238E27FC236}">
                  <a16:creationId xmlns:a16="http://schemas.microsoft.com/office/drawing/2014/main" id="{00000000-0008-0000-0600-00000C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63853" name="Button 13" hidden="1">
              <a:extLst>
                <a:ext uri="{63B3BB69-23CF-44E3-9099-C40C66FF867C}">
                  <a14:compatExt spid="_x0000_s163853"/>
                </a:ext>
                <a:ext uri="{FF2B5EF4-FFF2-40B4-BE49-F238E27FC236}">
                  <a16:creationId xmlns:a16="http://schemas.microsoft.com/office/drawing/2014/main" id="{00000000-0008-0000-0600-00000D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63854" name="Button 14" hidden="1">
              <a:extLst>
                <a:ext uri="{63B3BB69-23CF-44E3-9099-C40C66FF867C}">
                  <a14:compatExt spid="_x0000_s163854"/>
                </a:ext>
                <a:ext uri="{FF2B5EF4-FFF2-40B4-BE49-F238E27FC236}">
                  <a16:creationId xmlns:a16="http://schemas.microsoft.com/office/drawing/2014/main" id="{00000000-0008-0000-0600-00000E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31750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63855" name="Button 15" hidden="1">
              <a:extLst>
                <a:ext uri="{63B3BB69-23CF-44E3-9099-C40C66FF867C}">
                  <a14:compatExt spid="_x0000_s163855"/>
                </a:ext>
                <a:ext uri="{FF2B5EF4-FFF2-40B4-BE49-F238E27FC236}">
                  <a16:creationId xmlns:a16="http://schemas.microsoft.com/office/drawing/2014/main" id="{00000000-0008-0000-0600-00000F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63856" name="Button 16" hidden="1">
              <a:extLst>
                <a:ext uri="{63B3BB69-23CF-44E3-9099-C40C66FF867C}">
                  <a14:compatExt spid="_x0000_s163856"/>
                </a:ext>
                <a:ext uri="{FF2B5EF4-FFF2-40B4-BE49-F238E27FC236}">
                  <a16:creationId xmlns:a16="http://schemas.microsoft.com/office/drawing/2014/main" id="{00000000-0008-0000-0600-000010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31750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63857" name="Button 17" hidden="1">
              <a:extLst>
                <a:ext uri="{63B3BB69-23CF-44E3-9099-C40C66FF867C}">
                  <a14:compatExt spid="_x0000_s163857"/>
                </a:ext>
                <a:ext uri="{FF2B5EF4-FFF2-40B4-BE49-F238E27FC236}">
                  <a16:creationId xmlns:a16="http://schemas.microsoft.com/office/drawing/2014/main" id="{00000000-0008-0000-0600-00001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63858" name="Button 18" hidden="1">
              <a:extLst>
                <a:ext uri="{63B3BB69-23CF-44E3-9099-C40C66FF867C}">
                  <a14:compatExt spid="_x0000_s163858"/>
                </a:ext>
                <a:ext uri="{FF2B5EF4-FFF2-40B4-BE49-F238E27FC236}">
                  <a16:creationId xmlns:a16="http://schemas.microsoft.com/office/drawing/2014/main" id="{00000000-0008-0000-0600-00001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31750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63859" name="Button 19" hidden="1">
              <a:extLst>
                <a:ext uri="{63B3BB69-23CF-44E3-9099-C40C66FF867C}">
                  <a14:compatExt spid="_x0000_s163859"/>
                </a:ext>
                <a:ext uri="{FF2B5EF4-FFF2-40B4-BE49-F238E27FC236}">
                  <a16:creationId xmlns:a16="http://schemas.microsoft.com/office/drawing/2014/main" id="{00000000-0008-0000-0600-00001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63860" name="Button 20" hidden="1">
              <a:extLst>
                <a:ext uri="{63B3BB69-23CF-44E3-9099-C40C66FF867C}">
                  <a14:compatExt spid="_x0000_s163860"/>
                </a:ext>
                <a:ext uri="{FF2B5EF4-FFF2-40B4-BE49-F238E27FC236}">
                  <a16:creationId xmlns:a16="http://schemas.microsoft.com/office/drawing/2014/main" id="{00000000-0008-0000-0600-00001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96609" name="Button 1" hidden="1">
              <a:extLst>
                <a:ext uri="{63B3BB69-23CF-44E3-9099-C40C66FF867C}">
                  <a14:compatExt spid="_x0000_s196609"/>
                </a:ext>
                <a:ext uri="{FF2B5EF4-FFF2-40B4-BE49-F238E27FC236}">
                  <a16:creationId xmlns:a16="http://schemas.microsoft.com/office/drawing/2014/main" id="{00000000-0008-0000-0700-000001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12</xdr:col>
          <xdr:colOff>0</xdr:colOff>
          <xdr:row>7</xdr:row>
          <xdr:rowOff>184150</xdr:rowOff>
        </xdr:to>
        <xdr:sp macro="" textlink="">
          <xdr:nvSpPr>
            <xdr:cNvPr id="196610" name="Button 2" hidden="1">
              <a:extLst>
                <a:ext uri="{63B3BB69-23CF-44E3-9099-C40C66FF867C}">
                  <a14:compatExt spid="_x0000_s196610"/>
                </a:ext>
                <a:ext uri="{FF2B5EF4-FFF2-40B4-BE49-F238E27FC236}">
                  <a16:creationId xmlns:a16="http://schemas.microsoft.com/office/drawing/2014/main" id="{00000000-0008-0000-0700-000002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21</xdr:col>
          <xdr:colOff>0</xdr:colOff>
          <xdr:row>7</xdr:row>
          <xdr:rowOff>184150</xdr:rowOff>
        </xdr:to>
        <xdr:sp macro="" textlink="">
          <xdr:nvSpPr>
            <xdr:cNvPr id="196611" name="Button 3" hidden="1">
              <a:extLst>
                <a:ext uri="{63B3BB69-23CF-44E3-9099-C40C66FF867C}">
                  <a14:compatExt spid="_x0000_s196611"/>
                </a:ext>
                <a:ext uri="{FF2B5EF4-FFF2-40B4-BE49-F238E27FC236}">
                  <a16:creationId xmlns:a16="http://schemas.microsoft.com/office/drawing/2014/main" id="{00000000-0008-0000-0700-000003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32</xdr:col>
          <xdr:colOff>0</xdr:colOff>
          <xdr:row>7</xdr:row>
          <xdr:rowOff>184150</xdr:rowOff>
        </xdr:to>
        <xdr:sp macro="" textlink="">
          <xdr:nvSpPr>
            <xdr:cNvPr id="196612" name="Button 4" hidden="1">
              <a:extLst>
                <a:ext uri="{63B3BB69-23CF-44E3-9099-C40C66FF867C}">
                  <a14:compatExt spid="_x0000_s196612"/>
                </a:ext>
                <a:ext uri="{FF2B5EF4-FFF2-40B4-BE49-F238E27FC236}">
                  <a16:creationId xmlns:a16="http://schemas.microsoft.com/office/drawing/2014/main" id="{00000000-0008-0000-0700-000004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31750</xdr:colOff>
          <xdr:row>2</xdr:row>
          <xdr:rowOff>12700</xdr:rowOff>
        </xdr:from>
        <xdr:to>
          <xdr:col>63</xdr:col>
          <xdr:colOff>0</xdr:colOff>
          <xdr:row>4</xdr:row>
          <xdr:rowOff>0</xdr:rowOff>
        </xdr:to>
        <xdr:sp macro="" textlink="">
          <xdr:nvSpPr>
            <xdr:cNvPr id="196613" name="Button 5" hidden="1">
              <a:extLst>
                <a:ext uri="{63B3BB69-23CF-44E3-9099-C40C66FF867C}">
                  <a14:compatExt spid="_x0000_s196613"/>
                </a:ext>
                <a:ext uri="{FF2B5EF4-FFF2-40B4-BE49-F238E27FC236}">
                  <a16:creationId xmlns:a16="http://schemas.microsoft.com/office/drawing/2014/main" id="{00000000-0008-0000-0700-000005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96614" name="Button 6" hidden="1">
              <a:extLst>
                <a:ext uri="{63B3BB69-23CF-44E3-9099-C40C66FF867C}">
                  <a14:compatExt spid="_x0000_s196614"/>
                </a:ext>
                <a:ext uri="{FF2B5EF4-FFF2-40B4-BE49-F238E27FC236}">
                  <a16:creationId xmlns:a16="http://schemas.microsoft.com/office/drawing/2014/main" id="{00000000-0008-0000-0700-000006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7</xdr:row>
          <xdr:rowOff>12700</xdr:rowOff>
        </xdr:from>
        <xdr:to>
          <xdr:col>23</xdr:col>
          <xdr:colOff>0</xdr:colOff>
          <xdr:row>8</xdr:row>
          <xdr:rowOff>0</xdr:rowOff>
        </xdr:to>
        <xdr:sp macro="" textlink="">
          <xdr:nvSpPr>
            <xdr:cNvPr id="196615" name="Button 7" hidden="1">
              <a:extLst>
                <a:ext uri="{63B3BB69-23CF-44E3-9099-C40C66FF867C}">
                  <a14:compatExt spid="_x0000_s196615"/>
                </a:ext>
                <a:ext uri="{FF2B5EF4-FFF2-40B4-BE49-F238E27FC236}">
                  <a16:creationId xmlns:a16="http://schemas.microsoft.com/office/drawing/2014/main" id="{00000000-0008-0000-0700-000007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190500</xdr:colOff>
          <xdr:row>7</xdr:row>
          <xdr:rowOff>31750</xdr:rowOff>
        </xdr:from>
        <xdr:to>
          <xdr:col>32</xdr:col>
          <xdr:colOff>0</xdr:colOff>
          <xdr:row>8</xdr:row>
          <xdr:rowOff>0</xdr:rowOff>
        </xdr:to>
        <xdr:sp macro="" textlink="">
          <xdr:nvSpPr>
            <xdr:cNvPr id="196616" name="Button 8" hidden="1">
              <a:extLst>
                <a:ext uri="{63B3BB69-23CF-44E3-9099-C40C66FF867C}">
                  <a14:compatExt spid="_x0000_s196616"/>
                </a:ext>
                <a:ext uri="{FF2B5EF4-FFF2-40B4-BE49-F238E27FC236}">
                  <a16:creationId xmlns:a16="http://schemas.microsoft.com/office/drawing/2014/main" id="{00000000-0008-0000-0700-000008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32</xdr:col>
          <xdr:colOff>0</xdr:colOff>
          <xdr:row>7</xdr:row>
          <xdr:rowOff>184150</xdr:rowOff>
        </xdr:to>
        <xdr:sp macro="" textlink="">
          <xdr:nvSpPr>
            <xdr:cNvPr id="196617" name="Button 9" hidden="1">
              <a:extLst>
                <a:ext uri="{63B3BB69-23CF-44E3-9099-C40C66FF867C}">
                  <a14:compatExt spid="_x0000_s196617"/>
                </a:ext>
                <a:ext uri="{FF2B5EF4-FFF2-40B4-BE49-F238E27FC236}">
                  <a16:creationId xmlns:a16="http://schemas.microsoft.com/office/drawing/2014/main" id="{00000000-0008-0000-0700-000009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31750</xdr:colOff>
          <xdr:row>6</xdr:row>
          <xdr:rowOff>31750</xdr:rowOff>
        </xdr:from>
        <xdr:to>
          <xdr:col>59</xdr:col>
          <xdr:colOff>0</xdr:colOff>
          <xdr:row>8</xdr:row>
          <xdr:rowOff>0</xdr:rowOff>
        </xdr:to>
        <xdr:sp macro="" textlink="">
          <xdr:nvSpPr>
            <xdr:cNvPr id="196618" name="Button 10" hidden="1">
              <a:extLst>
                <a:ext uri="{63B3BB69-23CF-44E3-9099-C40C66FF867C}">
                  <a14:compatExt spid="_x0000_s196618"/>
                </a:ext>
                <a:ext uri="{FF2B5EF4-FFF2-40B4-BE49-F238E27FC236}">
                  <a16:creationId xmlns:a16="http://schemas.microsoft.com/office/drawing/2014/main" id="{00000000-0008-0000-0700-00000A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96619" name="Button 11" hidden="1">
              <a:extLst>
                <a:ext uri="{63B3BB69-23CF-44E3-9099-C40C66FF867C}">
                  <a14:compatExt spid="_x0000_s196619"/>
                </a:ext>
                <a:ext uri="{FF2B5EF4-FFF2-40B4-BE49-F238E27FC236}">
                  <a16:creationId xmlns:a16="http://schemas.microsoft.com/office/drawing/2014/main" id="{00000000-0008-0000-0700-00000B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96620" name="Button 12" hidden="1">
              <a:extLst>
                <a:ext uri="{63B3BB69-23CF-44E3-9099-C40C66FF867C}">
                  <a14:compatExt spid="_x0000_s196620"/>
                </a:ext>
                <a:ext uri="{FF2B5EF4-FFF2-40B4-BE49-F238E27FC236}">
                  <a16:creationId xmlns:a16="http://schemas.microsoft.com/office/drawing/2014/main" id="{00000000-0008-0000-0700-00000C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31750</xdr:colOff>
          <xdr:row>7</xdr:row>
          <xdr:rowOff>12700</xdr:rowOff>
        </xdr:from>
        <xdr:to>
          <xdr:col>30</xdr:col>
          <xdr:colOff>12700</xdr:colOff>
          <xdr:row>7</xdr:row>
          <xdr:rowOff>184150</xdr:rowOff>
        </xdr:to>
        <xdr:sp macro="" textlink="">
          <xdr:nvSpPr>
            <xdr:cNvPr id="196621" name="Button 13" hidden="1">
              <a:extLst>
                <a:ext uri="{63B3BB69-23CF-44E3-9099-C40C66FF867C}">
                  <a14:compatExt spid="_x0000_s196621"/>
                </a:ext>
                <a:ext uri="{FF2B5EF4-FFF2-40B4-BE49-F238E27FC236}">
                  <a16:creationId xmlns:a16="http://schemas.microsoft.com/office/drawing/2014/main" id="{00000000-0008-0000-0700-00000D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32</xdr:col>
          <xdr:colOff>0</xdr:colOff>
          <xdr:row>7</xdr:row>
          <xdr:rowOff>184150</xdr:rowOff>
        </xdr:to>
        <xdr:sp macro="" textlink="">
          <xdr:nvSpPr>
            <xdr:cNvPr id="196622" name="Button 14" hidden="1">
              <a:extLst>
                <a:ext uri="{63B3BB69-23CF-44E3-9099-C40C66FF867C}">
                  <a14:compatExt spid="_x0000_s196622"/>
                </a:ext>
                <a:ext uri="{FF2B5EF4-FFF2-40B4-BE49-F238E27FC236}">
                  <a16:creationId xmlns:a16="http://schemas.microsoft.com/office/drawing/2014/main" id="{00000000-0008-0000-0700-00000E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38</xdr:col>
          <xdr:colOff>12700</xdr:colOff>
          <xdr:row>7</xdr:row>
          <xdr:rowOff>184150</xdr:rowOff>
        </xdr:to>
        <xdr:sp macro="" textlink="">
          <xdr:nvSpPr>
            <xdr:cNvPr id="196623" name="Button 15" hidden="1">
              <a:extLst>
                <a:ext uri="{63B3BB69-23CF-44E3-9099-C40C66FF867C}">
                  <a14:compatExt spid="_x0000_s196623"/>
                </a:ext>
                <a:ext uri="{FF2B5EF4-FFF2-40B4-BE49-F238E27FC236}">
                  <a16:creationId xmlns:a16="http://schemas.microsoft.com/office/drawing/2014/main" id="{00000000-0008-0000-0700-00000F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7</xdr:row>
          <xdr:rowOff>31750</xdr:rowOff>
        </xdr:from>
        <xdr:to>
          <xdr:col>47</xdr:col>
          <xdr:colOff>190500</xdr:colOff>
          <xdr:row>8</xdr:row>
          <xdr:rowOff>0</xdr:rowOff>
        </xdr:to>
        <xdr:sp macro="" textlink="">
          <xdr:nvSpPr>
            <xdr:cNvPr id="196624" name="Button 16" hidden="1">
              <a:extLst>
                <a:ext uri="{63B3BB69-23CF-44E3-9099-C40C66FF867C}">
                  <a14:compatExt spid="_x0000_s196624"/>
                </a:ext>
                <a:ext uri="{FF2B5EF4-FFF2-40B4-BE49-F238E27FC236}">
                  <a16:creationId xmlns:a16="http://schemas.microsoft.com/office/drawing/2014/main" id="{00000000-0008-0000-0700-000010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6</xdr:row>
          <xdr:rowOff>152400</xdr:rowOff>
        </xdr:from>
        <xdr:to>
          <xdr:col>46</xdr:col>
          <xdr:colOff>38100</xdr:colOff>
          <xdr:row>7</xdr:row>
          <xdr:rowOff>165100</xdr:rowOff>
        </xdr:to>
        <xdr:sp macro="" textlink="">
          <xdr:nvSpPr>
            <xdr:cNvPr id="196625" name="Button 17" hidden="1">
              <a:extLst>
                <a:ext uri="{63B3BB69-23CF-44E3-9099-C40C66FF867C}">
                  <a14:compatExt spid="_x0000_s196625"/>
                </a:ext>
                <a:ext uri="{FF2B5EF4-FFF2-40B4-BE49-F238E27FC236}">
                  <a16:creationId xmlns:a16="http://schemas.microsoft.com/office/drawing/2014/main" id="{00000000-0008-0000-0700-000011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7</xdr:row>
          <xdr:rowOff>12700</xdr:rowOff>
        </xdr:from>
        <xdr:to>
          <xdr:col>54</xdr:col>
          <xdr:colOff>12700</xdr:colOff>
          <xdr:row>7</xdr:row>
          <xdr:rowOff>184150</xdr:rowOff>
        </xdr:to>
        <xdr:sp macro="" textlink="">
          <xdr:nvSpPr>
            <xdr:cNvPr id="196626" name="Button 18" hidden="1">
              <a:extLst>
                <a:ext uri="{63B3BB69-23CF-44E3-9099-C40C66FF867C}">
                  <a14:compatExt spid="_x0000_s196626"/>
                </a:ext>
                <a:ext uri="{FF2B5EF4-FFF2-40B4-BE49-F238E27FC236}">
                  <a16:creationId xmlns:a16="http://schemas.microsoft.com/office/drawing/2014/main" id="{00000000-0008-0000-0700-000012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31750</xdr:colOff>
          <xdr:row>7</xdr:row>
          <xdr:rowOff>0</xdr:rowOff>
        </xdr:from>
        <xdr:to>
          <xdr:col>55</xdr:col>
          <xdr:colOff>190500</xdr:colOff>
          <xdr:row>7</xdr:row>
          <xdr:rowOff>304800</xdr:rowOff>
        </xdr:to>
        <xdr:sp macro="" textlink="">
          <xdr:nvSpPr>
            <xdr:cNvPr id="196627" name="Button 19" hidden="1">
              <a:extLst>
                <a:ext uri="{63B3BB69-23CF-44E3-9099-C40C66FF867C}">
                  <a14:compatExt spid="_x0000_s196627"/>
                </a:ext>
                <a:ext uri="{FF2B5EF4-FFF2-40B4-BE49-F238E27FC236}">
                  <a16:creationId xmlns:a16="http://schemas.microsoft.com/office/drawing/2014/main" id="{00000000-0008-0000-0700-000013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31750</xdr:rowOff>
        </xdr:from>
        <xdr:to>
          <xdr:col>39</xdr:col>
          <xdr:colOff>184150</xdr:colOff>
          <xdr:row>8</xdr:row>
          <xdr:rowOff>0</xdr:rowOff>
        </xdr:to>
        <xdr:sp macro="" textlink="">
          <xdr:nvSpPr>
            <xdr:cNvPr id="196628" name="Button 20" hidden="1">
              <a:extLst>
                <a:ext uri="{63B3BB69-23CF-44E3-9099-C40C66FF867C}">
                  <a14:compatExt spid="_x0000_s196628"/>
                </a:ext>
                <a:ext uri="{FF2B5EF4-FFF2-40B4-BE49-F238E27FC236}">
                  <a16:creationId xmlns:a16="http://schemas.microsoft.com/office/drawing/2014/main" id="{00000000-0008-0000-0700-000014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21</xdr:col>
          <xdr:colOff>0</xdr:colOff>
          <xdr:row>7</xdr:row>
          <xdr:rowOff>184150</xdr:rowOff>
        </xdr:to>
        <xdr:sp macro="" textlink="">
          <xdr:nvSpPr>
            <xdr:cNvPr id="196629" name="Button 21" hidden="1">
              <a:extLst>
                <a:ext uri="{63B3BB69-23CF-44E3-9099-C40C66FF867C}">
                  <a14:compatExt spid="_x0000_s196629"/>
                </a:ext>
                <a:ext uri="{FF2B5EF4-FFF2-40B4-BE49-F238E27FC236}">
                  <a16:creationId xmlns:a16="http://schemas.microsoft.com/office/drawing/2014/main" id="{00000000-0008-0000-0700-000015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31750</xdr:colOff>
          <xdr:row>7</xdr:row>
          <xdr:rowOff>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96630" name="Button 22" hidden="1">
              <a:extLst>
                <a:ext uri="{63B3BB69-23CF-44E3-9099-C40C66FF867C}">
                  <a14:compatExt spid="_x0000_s196630"/>
                </a:ext>
                <a:ext uri="{FF2B5EF4-FFF2-40B4-BE49-F238E27FC236}">
                  <a16:creationId xmlns:a16="http://schemas.microsoft.com/office/drawing/2014/main" id="{00000000-0008-0000-0700-000016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31750</xdr:colOff>
          <xdr:row>7</xdr:row>
          <xdr:rowOff>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96631" name="Button 23" hidden="1">
              <a:extLst>
                <a:ext uri="{63B3BB69-23CF-44E3-9099-C40C66FF867C}">
                  <a14:compatExt spid="_x0000_s196631"/>
                </a:ext>
                <a:ext uri="{FF2B5EF4-FFF2-40B4-BE49-F238E27FC236}">
                  <a16:creationId xmlns:a16="http://schemas.microsoft.com/office/drawing/2014/main" id="{00000000-0008-0000-0700-000017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62817" name="Button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08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12</xdr:col>
          <xdr:colOff>0</xdr:colOff>
          <xdr:row>7</xdr:row>
          <xdr:rowOff>184150</xdr:rowOff>
        </xdr:to>
        <xdr:sp macro="" textlink="">
          <xdr:nvSpPr>
            <xdr:cNvPr id="162818" name="Button 2" hidden="1">
              <a:extLst>
                <a:ext uri="{63B3BB69-23CF-44E3-9099-C40C66FF867C}">
                  <a14:compatExt spid="_x0000_s162818"/>
                </a:ext>
                <a:ext uri="{FF2B5EF4-FFF2-40B4-BE49-F238E27FC236}">
                  <a16:creationId xmlns:a16="http://schemas.microsoft.com/office/drawing/2014/main" id="{00000000-0008-0000-0800-000002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21</xdr:col>
          <xdr:colOff>0</xdr:colOff>
          <xdr:row>7</xdr:row>
          <xdr:rowOff>184150</xdr:rowOff>
        </xdr:to>
        <xdr:sp macro="" textlink="">
          <xdr:nvSpPr>
            <xdr:cNvPr id="162819" name="Button 3" hidden="1">
              <a:extLst>
                <a:ext uri="{63B3BB69-23CF-44E3-9099-C40C66FF867C}">
                  <a14:compatExt spid="_x0000_s162819"/>
                </a:ext>
                <a:ext uri="{FF2B5EF4-FFF2-40B4-BE49-F238E27FC236}">
                  <a16:creationId xmlns:a16="http://schemas.microsoft.com/office/drawing/2014/main" id="{00000000-0008-0000-0800-000003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32</xdr:col>
          <xdr:colOff>0</xdr:colOff>
          <xdr:row>7</xdr:row>
          <xdr:rowOff>184150</xdr:rowOff>
        </xdr:to>
        <xdr:sp macro="" textlink="">
          <xdr:nvSpPr>
            <xdr:cNvPr id="162820" name="Button 4" hidden="1">
              <a:extLst>
                <a:ext uri="{63B3BB69-23CF-44E3-9099-C40C66FF867C}">
                  <a14:compatExt spid="_x0000_s162820"/>
                </a:ext>
                <a:ext uri="{FF2B5EF4-FFF2-40B4-BE49-F238E27FC236}">
                  <a16:creationId xmlns:a16="http://schemas.microsoft.com/office/drawing/2014/main" id="{00000000-0008-0000-0800-000004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31750</xdr:colOff>
          <xdr:row>2</xdr:row>
          <xdr:rowOff>12700</xdr:rowOff>
        </xdr:from>
        <xdr:to>
          <xdr:col>63</xdr:col>
          <xdr:colOff>0</xdr:colOff>
          <xdr:row>4</xdr:row>
          <xdr:rowOff>0</xdr:rowOff>
        </xdr:to>
        <xdr:sp macro="" textlink="">
          <xdr:nvSpPr>
            <xdr:cNvPr id="162821" name="Button 5" hidden="1">
              <a:extLst>
                <a:ext uri="{63B3BB69-23CF-44E3-9099-C40C66FF867C}">
                  <a14:compatExt spid="_x0000_s162821"/>
                </a:ext>
                <a:ext uri="{FF2B5EF4-FFF2-40B4-BE49-F238E27FC236}">
                  <a16:creationId xmlns:a16="http://schemas.microsoft.com/office/drawing/2014/main" id="{00000000-0008-0000-0800-000005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62822" name="Button 6" hidden="1">
              <a:extLst>
                <a:ext uri="{63B3BB69-23CF-44E3-9099-C40C66FF867C}">
                  <a14:compatExt spid="_x0000_s162822"/>
                </a:ext>
                <a:ext uri="{FF2B5EF4-FFF2-40B4-BE49-F238E27FC236}">
                  <a16:creationId xmlns:a16="http://schemas.microsoft.com/office/drawing/2014/main" id="{00000000-0008-0000-0800-000006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7</xdr:row>
          <xdr:rowOff>12700</xdr:rowOff>
        </xdr:from>
        <xdr:to>
          <xdr:col>23</xdr:col>
          <xdr:colOff>0</xdr:colOff>
          <xdr:row>8</xdr:row>
          <xdr:rowOff>0</xdr:rowOff>
        </xdr:to>
        <xdr:sp macro="" textlink="">
          <xdr:nvSpPr>
            <xdr:cNvPr id="162823" name="Button 7" hidden="1">
              <a:extLst>
                <a:ext uri="{63B3BB69-23CF-44E3-9099-C40C66FF867C}">
                  <a14:compatExt spid="_x0000_s162823"/>
                </a:ext>
                <a:ext uri="{FF2B5EF4-FFF2-40B4-BE49-F238E27FC236}">
                  <a16:creationId xmlns:a16="http://schemas.microsoft.com/office/drawing/2014/main" id="{00000000-0008-0000-0800-000007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190500</xdr:colOff>
          <xdr:row>7</xdr:row>
          <xdr:rowOff>31750</xdr:rowOff>
        </xdr:from>
        <xdr:to>
          <xdr:col>32</xdr:col>
          <xdr:colOff>0</xdr:colOff>
          <xdr:row>8</xdr:row>
          <xdr:rowOff>0</xdr:rowOff>
        </xdr:to>
        <xdr:sp macro="" textlink="">
          <xdr:nvSpPr>
            <xdr:cNvPr id="162824" name="Button 8" hidden="1">
              <a:extLst>
                <a:ext uri="{63B3BB69-23CF-44E3-9099-C40C66FF867C}">
                  <a14:compatExt spid="_x0000_s162824"/>
                </a:ext>
                <a:ext uri="{FF2B5EF4-FFF2-40B4-BE49-F238E27FC236}">
                  <a16:creationId xmlns:a16="http://schemas.microsoft.com/office/drawing/2014/main" id="{00000000-0008-0000-0800-000008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32</xdr:col>
          <xdr:colOff>0</xdr:colOff>
          <xdr:row>7</xdr:row>
          <xdr:rowOff>184150</xdr:rowOff>
        </xdr:to>
        <xdr:sp macro="" textlink="">
          <xdr:nvSpPr>
            <xdr:cNvPr id="162825" name="Button 9" hidden="1">
              <a:extLst>
                <a:ext uri="{63B3BB69-23CF-44E3-9099-C40C66FF867C}">
                  <a14:compatExt spid="_x0000_s162825"/>
                </a:ext>
                <a:ext uri="{FF2B5EF4-FFF2-40B4-BE49-F238E27FC236}">
                  <a16:creationId xmlns:a16="http://schemas.microsoft.com/office/drawing/2014/main" id="{00000000-0008-0000-0800-000009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31750</xdr:colOff>
          <xdr:row>6</xdr:row>
          <xdr:rowOff>31750</xdr:rowOff>
        </xdr:from>
        <xdr:to>
          <xdr:col>59</xdr:col>
          <xdr:colOff>0</xdr:colOff>
          <xdr:row>8</xdr:row>
          <xdr:rowOff>0</xdr:rowOff>
        </xdr:to>
        <xdr:sp macro="" textlink="">
          <xdr:nvSpPr>
            <xdr:cNvPr id="162826" name="Button 10" hidden="1">
              <a:extLst>
                <a:ext uri="{63B3BB69-23CF-44E3-9099-C40C66FF867C}">
                  <a14:compatExt spid="_x0000_s162826"/>
                </a:ext>
                <a:ext uri="{FF2B5EF4-FFF2-40B4-BE49-F238E27FC236}">
                  <a16:creationId xmlns:a16="http://schemas.microsoft.com/office/drawing/2014/main" id="{00000000-0008-0000-0800-00000A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62827" name="Button 11" hidden="1">
              <a:extLst>
                <a:ext uri="{63B3BB69-23CF-44E3-9099-C40C66FF867C}">
                  <a14:compatExt spid="_x0000_s162827"/>
                </a:ext>
                <a:ext uri="{FF2B5EF4-FFF2-40B4-BE49-F238E27FC236}">
                  <a16:creationId xmlns:a16="http://schemas.microsoft.com/office/drawing/2014/main" id="{00000000-0008-0000-0800-00000B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62828" name="Button 12" hidden="1">
              <a:extLst>
                <a:ext uri="{63B3BB69-23CF-44E3-9099-C40C66FF867C}">
                  <a14:compatExt spid="_x0000_s162828"/>
                </a:ext>
                <a:ext uri="{FF2B5EF4-FFF2-40B4-BE49-F238E27FC236}">
                  <a16:creationId xmlns:a16="http://schemas.microsoft.com/office/drawing/2014/main" id="{00000000-0008-0000-0800-00000C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31750</xdr:colOff>
          <xdr:row>7</xdr:row>
          <xdr:rowOff>12700</xdr:rowOff>
        </xdr:from>
        <xdr:to>
          <xdr:col>30</xdr:col>
          <xdr:colOff>12700</xdr:colOff>
          <xdr:row>7</xdr:row>
          <xdr:rowOff>184150</xdr:rowOff>
        </xdr:to>
        <xdr:sp macro="" textlink="">
          <xdr:nvSpPr>
            <xdr:cNvPr id="162829" name="Button 13" hidden="1">
              <a:extLst>
                <a:ext uri="{63B3BB69-23CF-44E3-9099-C40C66FF867C}">
                  <a14:compatExt spid="_x0000_s162829"/>
                </a:ext>
                <a:ext uri="{FF2B5EF4-FFF2-40B4-BE49-F238E27FC236}">
                  <a16:creationId xmlns:a16="http://schemas.microsoft.com/office/drawing/2014/main" id="{00000000-0008-0000-0800-00000D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32</xdr:col>
          <xdr:colOff>0</xdr:colOff>
          <xdr:row>7</xdr:row>
          <xdr:rowOff>184150</xdr:rowOff>
        </xdr:to>
        <xdr:sp macro="" textlink="">
          <xdr:nvSpPr>
            <xdr:cNvPr id="162830" name="Button 14" hidden="1">
              <a:extLst>
                <a:ext uri="{63B3BB69-23CF-44E3-9099-C40C66FF867C}">
                  <a14:compatExt spid="_x0000_s162830"/>
                </a:ext>
                <a:ext uri="{FF2B5EF4-FFF2-40B4-BE49-F238E27FC236}">
                  <a16:creationId xmlns:a16="http://schemas.microsoft.com/office/drawing/2014/main" id="{00000000-0008-0000-0800-00000E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12700</xdr:rowOff>
        </xdr:from>
        <xdr:to>
          <xdr:col>38</xdr:col>
          <xdr:colOff>12700</xdr:colOff>
          <xdr:row>7</xdr:row>
          <xdr:rowOff>184150</xdr:rowOff>
        </xdr:to>
        <xdr:sp macro="" textlink="">
          <xdr:nvSpPr>
            <xdr:cNvPr id="162831" name="Button 15" hidden="1">
              <a:extLst>
                <a:ext uri="{63B3BB69-23CF-44E3-9099-C40C66FF867C}">
                  <a14:compatExt spid="_x0000_s162831"/>
                </a:ext>
                <a:ext uri="{FF2B5EF4-FFF2-40B4-BE49-F238E27FC236}">
                  <a16:creationId xmlns:a16="http://schemas.microsoft.com/office/drawing/2014/main" id="{00000000-0008-0000-0800-00000F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7</xdr:row>
          <xdr:rowOff>31750</xdr:rowOff>
        </xdr:from>
        <xdr:to>
          <xdr:col>47</xdr:col>
          <xdr:colOff>190500</xdr:colOff>
          <xdr:row>8</xdr:row>
          <xdr:rowOff>0</xdr:rowOff>
        </xdr:to>
        <xdr:sp macro="" textlink="">
          <xdr:nvSpPr>
            <xdr:cNvPr id="162832" name="Button 16" hidden="1">
              <a:extLst>
                <a:ext uri="{63B3BB69-23CF-44E3-9099-C40C66FF867C}">
                  <a14:compatExt spid="_x0000_s162832"/>
                </a:ext>
                <a:ext uri="{FF2B5EF4-FFF2-40B4-BE49-F238E27FC236}">
                  <a16:creationId xmlns:a16="http://schemas.microsoft.com/office/drawing/2014/main" id="{00000000-0008-0000-0800-000010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6</xdr:row>
          <xdr:rowOff>152400</xdr:rowOff>
        </xdr:from>
        <xdr:to>
          <xdr:col>46</xdr:col>
          <xdr:colOff>38100</xdr:colOff>
          <xdr:row>7</xdr:row>
          <xdr:rowOff>165100</xdr:rowOff>
        </xdr:to>
        <xdr:sp macro="" textlink="">
          <xdr:nvSpPr>
            <xdr:cNvPr id="162833" name="Button 17" hidden="1">
              <a:extLst>
                <a:ext uri="{63B3BB69-23CF-44E3-9099-C40C66FF867C}">
                  <a14:compatExt spid="_x0000_s162833"/>
                </a:ext>
                <a:ext uri="{FF2B5EF4-FFF2-40B4-BE49-F238E27FC236}">
                  <a16:creationId xmlns:a16="http://schemas.microsoft.com/office/drawing/2014/main" id="{00000000-0008-0000-0800-00001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0</xdr:colOff>
          <xdr:row>7</xdr:row>
          <xdr:rowOff>12700</xdr:rowOff>
        </xdr:from>
        <xdr:to>
          <xdr:col>54</xdr:col>
          <xdr:colOff>12700</xdr:colOff>
          <xdr:row>7</xdr:row>
          <xdr:rowOff>184150</xdr:rowOff>
        </xdr:to>
        <xdr:sp macro="" textlink="">
          <xdr:nvSpPr>
            <xdr:cNvPr id="162834" name="Button 18" hidden="1">
              <a:extLst>
                <a:ext uri="{63B3BB69-23CF-44E3-9099-C40C66FF867C}">
                  <a14:compatExt spid="_x0000_s162834"/>
                </a:ext>
                <a:ext uri="{FF2B5EF4-FFF2-40B4-BE49-F238E27FC236}">
                  <a16:creationId xmlns:a16="http://schemas.microsoft.com/office/drawing/2014/main" id="{00000000-0008-0000-0800-000012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31750</xdr:colOff>
          <xdr:row>7</xdr:row>
          <xdr:rowOff>0</xdr:rowOff>
        </xdr:from>
        <xdr:to>
          <xdr:col>55</xdr:col>
          <xdr:colOff>190500</xdr:colOff>
          <xdr:row>7</xdr:row>
          <xdr:rowOff>304800</xdr:rowOff>
        </xdr:to>
        <xdr:sp macro="" textlink="">
          <xdr:nvSpPr>
            <xdr:cNvPr id="162835" name="Button 19" hidden="1">
              <a:extLst>
                <a:ext uri="{63B3BB69-23CF-44E3-9099-C40C66FF867C}">
                  <a14:compatExt spid="_x0000_s162835"/>
                </a:ext>
                <a:ext uri="{FF2B5EF4-FFF2-40B4-BE49-F238E27FC236}">
                  <a16:creationId xmlns:a16="http://schemas.microsoft.com/office/drawing/2014/main" id="{00000000-0008-0000-0800-000013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31750</xdr:rowOff>
        </xdr:from>
        <xdr:to>
          <xdr:col>39</xdr:col>
          <xdr:colOff>184150</xdr:colOff>
          <xdr:row>8</xdr:row>
          <xdr:rowOff>0</xdr:rowOff>
        </xdr:to>
        <xdr:sp macro="" textlink="">
          <xdr:nvSpPr>
            <xdr:cNvPr id="162836" name="Button 20" hidden="1">
              <a:extLst>
                <a:ext uri="{63B3BB69-23CF-44E3-9099-C40C66FF867C}">
                  <a14:compatExt spid="_x0000_s162836"/>
                </a:ext>
                <a:ext uri="{FF2B5EF4-FFF2-40B4-BE49-F238E27FC236}">
                  <a16:creationId xmlns:a16="http://schemas.microsoft.com/office/drawing/2014/main" id="{00000000-0008-0000-0800-000014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21</xdr:col>
          <xdr:colOff>0</xdr:colOff>
          <xdr:row>7</xdr:row>
          <xdr:rowOff>184150</xdr:rowOff>
        </xdr:to>
        <xdr:sp macro="" textlink="">
          <xdr:nvSpPr>
            <xdr:cNvPr id="162837" name="Button 21" hidden="1">
              <a:extLst>
                <a:ext uri="{63B3BB69-23CF-44E3-9099-C40C66FF867C}">
                  <a14:compatExt spid="_x0000_s162837"/>
                </a:ext>
                <a:ext uri="{FF2B5EF4-FFF2-40B4-BE49-F238E27FC236}">
                  <a16:creationId xmlns:a16="http://schemas.microsoft.com/office/drawing/2014/main" id="{00000000-0008-0000-0800-000015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31750</xdr:colOff>
          <xdr:row>7</xdr:row>
          <xdr:rowOff>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2838" name="Button 22" hidden="1">
              <a:extLst>
                <a:ext uri="{63B3BB69-23CF-44E3-9099-C40C66FF867C}">
                  <a14:compatExt spid="_x0000_s162838"/>
                </a:ext>
                <a:ext uri="{FF2B5EF4-FFF2-40B4-BE49-F238E27FC236}">
                  <a16:creationId xmlns:a16="http://schemas.microsoft.com/office/drawing/2014/main" id="{00000000-0008-0000-0800-000016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31750</xdr:colOff>
          <xdr:row>7</xdr:row>
          <xdr:rowOff>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2839" name="Button 23" hidden="1">
              <a:extLst>
                <a:ext uri="{63B3BB69-23CF-44E3-9099-C40C66FF867C}">
                  <a14:compatExt spid="_x0000_s162839"/>
                </a:ext>
                <a:ext uri="{FF2B5EF4-FFF2-40B4-BE49-F238E27FC236}">
                  <a16:creationId xmlns:a16="http://schemas.microsoft.com/office/drawing/2014/main" id="{00000000-0008-0000-0800-000017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56673" name="Button 1" hidden="1">
              <a:extLst>
                <a:ext uri="{63B3BB69-23CF-44E3-9099-C40C66FF867C}">
                  <a14:compatExt spid="_x0000_s156673"/>
                </a:ext>
                <a:ext uri="{FF2B5EF4-FFF2-40B4-BE49-F238E27FC236}">
                  <a16:creationId xmlns:a16="http://schemas.microsoft.com/office/drawing/2014/main" id="{00000000-0008-0000-0900-00000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56674" name="Button 2" hidden="1">
              <a:extLst>
                <a:ext uri="{63B3BB69-23CF-44E3-9099-C40C66FF867C}">
                  <a14:compatExt spid="_x0000_s156674"/>
                </a:ext>
                <a:ext uri="{FF2B5EF4-FFF2-40B4-BE49-F238E27FC236}">
                  <a16:creationId xmlns:a16="http://schemas.microsoft.com/office/drawing/2014/main" id="{00000000-0008-0000-0900-000002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7</xdr:row>
          <xdr:rowOff>0</xdr:rowOff>
        </xdr:from>
        <xdr:to>
          <xdr:col>19</xdr:col>
          <xdr:colOff>0</xdr:colOff>
          <xdr:row>7</xdr:row>
          <xdr:rowOff>184150</xdr:rowOff>
        </xdr:to>
        <xdr:sp macro="" textlink="">
          <xdr:nvSpPr>
            <xdr:cNvPr id="156675" name="Button 3" hidden="1">
              <a:extLst>
                <a:ext uri="{63B3BB69-23CF-44E3-9099-C40C66FF867C}">
                  <a14:compatExt spid="_x0000_s156675"/>
                </a:ext>
                <a:ext uri="{FF2B5EF4-FFF2-40B4-BE49-F238E27FC236}">
                  <a16:creationId xmlns:a16="http://schemas.microsoft.com/office/drawing/2014/main" id="{00000000-0008-0000-0900-00000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56676" name="Button 4" hidden="1">
              <a:extLst>
                <a:ext uri="{63B3BB69-23CF-44E3-9099-C40C66FF867C}">
                  <a14:compatExt spid="_x0000_s156676"/>
                </a:ext>
                <a:ext uri="{FF2B5EF4-FFF2-40B4-BE49-F238E27FC236}">
                  <a16:creationId xmlns:a16="http://schemas.microsoft.com/office/drawing/2014/main" id="{00000000-0008-0000-0900-000004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56677" name="Button 5" hidden="1">
              <a:extLst>
                <a:ext uri="{63B3BB69-23CF-44E3-9099-C40C66FF867C}">
                  <a14:compatExt spid="_x0000_s156677"/>
                </a:ext>
                <a:ext uri="{FF2B5EF4-FFF2-40B4-BE49-F238E27FC236}">
                  <a16:creationId xmlns:a16="http://schemas.microsoft.com/office/drawing/2014/main" id="{00000000-0008-0000-0900-000005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56678" name="Button 6" hidden="1">
              <a:extLst>
                <a:ext uri="{63B3BB69-23CF-44E3-9099-C40C66FF867C}">
                  <a14:compatExt spid="_x0000_s156678"/>
                </a:ext>
                <a:ext uri="{FF2B5EF4-FFF2-40B4-BE49-F238E27FC236}">
                  <a16:creationId xmlns:a16="http://schemas.microsoft.com/office/drawing/2014/main" id="{00000000-0008-0000-0900-000006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56679" name="Button 7" hidden="1">
              <a:extLst>
                <a:ext uri="{63B3BB69-23CF-44E3-9099-C40C66FF867C}">
                  <a14:compatExt spid="_x0000_s156679"/>
                </a:ext>
                <a:ext uri="{FF2B5EF4-FFF2-40B4-BE49-F238E27FC236}">
                  <a16:creationId xmlns:a16="http://schemas.microsoft.com/office/drawing/2014/main" id="{00000000-0008-0000-0900-000007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31750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56680" name="Button 8" hidden="1">
              <a:extLst>
                <a:ext uri="{63B3BB69-23CF-44E3-9099-C40C66FF867C}">
                  <a14:compatExt spid="_x0000_s156680"/>
                </a:ext>
                <a:ext uri="{FF2B5EF4-FFF2-40B4-BE49-F238E27FC236}">
                  <a16:creationId xmlns:a16="http://schemas.microsoft.com/office/drawing/2014/main" id="{00000000-0008-0000-0900-000008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56681" name="Button 9" hidden="1">
              <a:extLst>
                <a:ext uri="{63B3BB69-23CF-44E3-9099-C40C66FF867C}">
                  <a14:compatExt spid="_x0000_s156681"/>
                </a:ext>
                <a:ext uri="{FF2B5EF4-FFF2-40B4-BE49-F238E27FC236}">
                  <a16:creationId xmlns:a16="http://schemas.microsoft.com/office/drawing/2014/main" id="{00000000-0008-0000-0900-000009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6</xdr:row>
          <xdr:rowOff>31750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56682" name="Button 10" hidden="1">
              <a:extLst>
                <a:ext uri="{63B3BB69-23CF-44E3-9099-C40C66FF867C}">
                  <a14:compatExt spid="_x0000_s156682"/>
                </a:ext>
                <a:ext uri="{FF2B5EF4-FFF2-40B4-BE49-F238E27FC236}">
                  <a16:creationId xmlns:a16="http://schemas.microsoft.com/office/drawing/2014/main" id="{00000000-0008-0000-0900-00000A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56683" name="Button 11" hidden="1">
              <a:extLst>
                <a:ext uri="{63B3BB69-23CF-44E3-9099-C40C66FF867C}">
                  <a14:compatExt spid="_x0000_s156683"/>
                </a:ext>
                <a:ext uri="{FF2B5EF4-FFF2-40B4-BE49-F238E27FC236}">
                  <a16:creationId xmlns:a16="http://schemas.microsoft.com/office/drawing/2014/main" id="{00000000-0008-0000-0900-00000B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1517650</xdr:colOff>
          <xdr:row>7</xdr:row>
          <xdr:rowOff>184150</xdr:rowOff>
        </xdr:to>
        <xdr:sp macro="" textlink="">
          <xdr:nvSpPr>
            <xdr:cNvPr id="156684" name="Button 12" hidden="1">
              <a:extLst>
                <a:ext uri="{63B3BB69-23CF-44E3-9099-C40C66FF867C}">
                  <a14:compatExt spid="_x0000_s156684"/>
                </a:ext>
                <a:ext uri="{FF2B5EF4-FFF2-40B4-BE49-F238E27FC236}">
                  <a16:creationId xmlns:a16="http://schemas.microsoft.com/office/drawing/2014/main" id="{00000000-0008-0000-0900-00000C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56685" name="Button 13" hidden="1">
              <a:extLst>
                <a:ext uri="{63B3BB69-23CF-44E3-9099-C40C66FF867C}">
                  <a14:compatExt spid="_x0000_s156685"/>
                </a:ext>
                <a:ext uri="{FF2B5EF4-FFF2-40B4-BE49-F238E27FC236}">
                  <a16:creationId xmlns:a16="http://schemas.microsoft.com/office/drawing/2014/main" id="{00000000-0008-0000-0900-00000D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56686" name="Button 14" hidden="1">
              <a:extLst>
                <a:ext uri="{63B3BB69-23CF-44E3-9099-C40C66FF867C}">
                  <a14:compatExt spid="_x0000_s156686"/>
                </a:ext>
                <a:ext uri="{FF2B5EF4-FFF2-40B4-BE49-F238E27FC236}">
                  <a16:creationId xmlns:a16="http://schemas.microsoft.com/office/drawing/2014/main" id="{00000000-0008-0000-0900-00000E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31750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56687" name="Button 15" hidden="1">
              <a:extLst>
                <a:ext uri="{63B3BB69-23CF-44E3-9099-C40C66FF867C}">
                  <a14:compatExt spid="_x0000_s156687"/>
                </a:ext>
                <a:ext uri="{FF2B5EF4-FFF2-40B4-BE49-F238E27FC236}">
                  <a16:creationId xmlns:a16="http://schemas.microsoft.com/office/drawing/2014/main" id="{00000000-0008-0000-0900-00000F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31750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56688" name="Button 16" hidden="1">
              <a:extLst>
                <a:ext uri="{63B3BB69-23CF-44E3-9099-C40C66FF867C}">
                  <a14:compatExt spid="_x0000_s156688"/>
                </a:ext>
                <a:ext uri="{FF2B5EF4-FFF2-40B4-BE49-F238E27FC236}">
                  <a16:creationId xmlns:a16="http://schemas.microsoft.com/office/drawing/2014/main" id="{00000000-0008-0000-0900-000010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31750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56689" name="Button 17" hidden="1">
              <a:extLst>
                <a:ext uri="{63B3BB69-23CF-44E3-9099-C40C66FF867C}">
                  <a14:compatExt spid="_x0000_s156689"/>
                </a:ext>
                <a:ext uri="{FF2B5EF4-FFF2-40B4-BE49-F238E27FC236}">
                  <a16:creationId xmlns:a16="http://schemas.microsoft.com/office/drawing/2014/main" id="{00000000-0008-0000-0900-00001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31750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56690" name="Button 18" hidden="1">
              <a:extLst>
                <a:ext uri="{63B3BB69-23CF-44E3-9099-C40C66FF867C}">
                  <a14:compatExt spid="_x0000_s156690"/>
                </a:ext>
                <a:ext uri="{FF2B5EF4-FFF2-40B4-BE49-F238E27FC236}">
                  <a16:creationId xmlns:a16="http://schemas.microsoft.com/office/drawing/2014/main" id="{00000000-0008-0000-0900-000012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31750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56691" name="Button 19" hidden="1">
              <a:extLst>
                <a:ext uri="{63B3BB69-23CF-44E3-9099-C40C66FF867C}">
                  <a14:compatExt spid="_x0000_s156691"/>
                </a:ext>
                <a:ext uri="{FF2B5EF4-FFF2-40B4-BE49-F238E27FC236}">
                  <a16:creationId xmlns:a16="http://schemas.microsoft.com/office/drawing/2014/main" id="{00000000-0008-0000-0900-00001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56692" name="Button 20" hidden="1">
              <a:extLst>
                <a:ext uri="{63B3BB69-23CF-44E3-9099-C40C66FF867C}">
                  <a14:compatExt spid="_x0000_s156692"/>
                </a:ext>
                <a:ext uri="{FF2B5EF4-FFF2-40B4-BE49-F238E27FC236}">
                  <a16:creationId xmlns:a16="http://schemas.microsoft.com/office/drawing/2014/main" id="{00000000-0008-0000-0900-000014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9.xml"/><Relationship Id="rId13" Type="http://schemas.openxmlformats.org/officeDocument/2006/relationships/ctrlProp" Target="../ctrlProps/ctrlProp204.xml"/><Relationship Id="rId18" Type="http://schemas.openxmlformats.org/officeDocument/2006/relationships/ctrlProp" Target="../ctrlProps/ctrlProp209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212.xml"/><Relationship Id="rId7" Type="http://schemas.openxmlformats.org/officeDocument/2006/relationships/ctrlProp" Target="../ctrlProps/ctrlProp198.xml"/><Relationship Id="rId12" Type="http://schemas.openxmlformats.org/officeDocument/2006/relationships/ctrlProp" Target="../ctrlProps/ctrlProp203.xml"/><Relationship Id="rId17" Type="http://schemas.openxmlformats.org/officeDocument/2006/relationships/ctrlProp" Target="../ctrlProps/ctrlProp208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07.xml"/><Relationship Id="rId20" Type="http://schemas.openxmlformats.org/officeDocument/2006/relationships/ctrlProp" Target="../ctrlProps/ctrlProp211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97.xml"/><Relationship Id="rId11" Type="http://schemas.openxmlformats.org/officeDocument/2006/relationships/ctrlProp" Target="../ctrlProps/ctrlProp202.xml"/><Relationship Id="rId5" Type="http://schemas.openxmlformats.org/officeDocument/2006/relationships/ctrlProp" Target="../ctrlProps/ctrlProp196.xml"/><Relationship Id="rId15" Type="http://schemas.openxmlformats.org/officeDocument/2006/relationships/ctrlProp" Target="../ctrlProps/ctrlProp206.xml"/><Relationship Id="rId23" Type="http://schemas.openxmlformats.org/officeDocument/2006/relationships/ctrlProp" Target="../ctrlProps/ctrlProp214.xml"/><Relationship Id="rId10" Type="http://schemas.openxmlformats.org/officeDocument/2006/relationships/ctrlProp" Target="../ctrlProps/ctrlProp201.xml"/><Relationship Id="rId19" Type="http://schemas.openxmlformats.org/officeDocument/2006/relationships/ctrlProp" Target="../ctrlProps/ctrlProp210.xml"/><Relationship Id="rId4" Type="http://schemas.openxmlformats.org/officeDocument/2006/relationships/ctrlProp" Target="../ctrlProps/ctrlProp195.xml"/><Relationship Id="rId9" Type="http://schemas.openxmlformats.org/officeDocument/2006/relationships/ctrlProp" Target="../ctrlProps/ctrlProp200.xml"/><Relationship Id="rId14" Type="http://schemas.openxmlformats.org/officeDocument/2006/relationships/ctrlProp" Target="../ctrlProps/ctrlProp205.xml"/><Relationship Id="rId22" Type="http://schemas.openxmlformats.org/officeDocument/2006/relationships/ctrlProp" Target="../ctrlProps/ctrlProp213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9.xml"/><Relationship Id="rId13" Type="http://schemas.openxmlformats.org/officeDocument/2006/relationships/ctrlProp" Target="../ctrlProps/ctrlProp224.xml"/><Relationship Id="rId18" Type="http://schemas.openxmlformats.org/officeDocument/2006/relationships/ctrlProp" Target="../ctrlProps/ctrlProp229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232.xml"/><Relationship Id="rId7" Type="http://schemas.openxmlformats.org/officeDocument/2006/relationships/ctrlProp" Target="../ctrlProps/ctrlProp218.xml"/><Relationship Id="rId12" Type="http://schemas.openxmlformats.org/officeDocument/2006/relationships/ctrlProp" Target="../ctrlProps/ctrlProp223.xml"/><Relationship Id="rId17" Type="http://schemas.openxmlformats.org/officeDocument/2006/relationships/ctrlProp" Target="../ctrlProps/ctrlProp228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227.xml"/><Relationship Id="rId20" Type="http://schemas.openxmlformats.org/officeDocument/2006/relationships/ctrlProp" Target="../ctrlProps/ctrlProp23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17.xml"/><Relationship Id="rId11" Type="http://schemas.openxmlformats.org/officeDocument/2006/relationships/ctrlProp" Target="../ctrlProps/ctrlProp222.xml"/><Relationship Id="rId5" Type="http://schemas.openxmlformats.org/officeDocument/2006/relationships/ctrlProp" Target="../ctrlProps/ctrlProp216.xml"/><Relationship Id="rId15" Type="http://schemas.openxmlformats.org/officeDocument/2006/relationships/ctrlProp" Target="../ctrlProps/ctrlProp226.xml"/><Relationship Id="rId23" Type="http://schemas.openxmlformats.org/officeDocument/2006/relationships/ctrlProp" Target="../ctrlProps/ctrlProp234.xml"/><Relationship Id="rId10" Type="http://schemas.openxmlformats.org/officeDocument/2006/relationships/ctrlProp" Target="../ctrlProps/ctrlProp221.xml"/><Relationship Id="rId19" Type="http://schemas.openxmlformats.org/officeDocument/2006/relationships/ctrlProp" Target="../ctrlProps/ctrlProp230.xml"/><Relationship Id="rId4" Type="http://schemas.openxmlformats.org/officeDocument/2006/relationships/ctrlProp" Target="../ctrlProps/ctrlProp215.xml"/><Relationship Id="rId9" Type="http://schemas.openxmlformats.org/officeDocument/2006/relationships/ctrlProp" Target="../ctrlProps/ctrlProp220.xml"/><Relationship Id="rId14" Type="http://schemas.openxmlformats.org/officeDocument/2006/relationships/ctrlProp" Target="../ctrlProps/ctrlProp225.xml"/><Relationship Id="rId22" Type="http://schemas.openxmlformats.org/officeDocument/2006/relationships/ctrlProp" Target="../ctrlProps/ctrlProp233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9.xml"/><Relationship Id="rId13" Type="http://schemas.openxmlformats.org/officeDocument/2006/relationships/ctrlProp" Target="../ctrlProps/ctrlProp244.xml"/><Relationship Id="rId18" Type="http://schemas.openxmlformats.org/officeDocument/2006/relationships/ctrlProp" Target="../ctrlProps/ctrlProp249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252.xml"/><Relationship Id="rId7" Type="http://schemas.openxmlformats.org/officeDocument/2006/relationships/ctrlProp" Target="../ctrlProps/ctrlProp238.xml"/><Relationship Id="rId12" Type="http://schemas.openxmlformats.org/officeDocument/2006/relationships/ctrlProp" Target="../ctrlProps/ctrlProp243.xml"/><Relationship Id="rId17" Type="http://schemas.openxmlformats.org/officeDocument/2006/relationships/ctrlProp" Target="../ctrlProps/ctrlProp248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47.xml"/><Relationship Id="rId20" Type="http://schemas.openxmlformats.org/officeDocument/2006/relationships/ctrlProp" Target="../ctrlProps/ctrlProp25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37.xml"/><Relationship Id="rId11" Type="http://schemas.openxmlformats.org/officeDocument/2006/relationships/ctrlProp" Target="../ctrlProps/ctrlProp242.xml"/><Relationship Id="rId5" Type="http://schemas.openxmlformats.org/officeDocument/2006/relationships/ctrlProp" Target="../ctrlProps/ctrlProp236.xml"/><Relationship Id="rId15" Type="http://schemas.openxmlformats.org/officeDocument/2006/relationships/ctrlProp" Target="../ctrlProps/ctrlProp246.xml"/><Relationship Id="rId23" Type="http://schemas.openxmlformats.org/officeDocument/2006/relationships/ctrlProp" Target="../ctrlProps/ctrlProp254.xml"/><Relationship Id="rId10" Type="http://schemas.openxmlformats.org/officeDocument/2006/relationships/ctrlProp" Target="../ctrlProps/ctrlProp241.xml"/><Relationship Id="rId19" Type="http://schemas.openxmlformats.org/officeDocument/2006/relationships/ctrlProp" Target="../ctrlProps/ctrlProp250.xml"/><Relationship Id="rId4" Type="http://schemas.openxmlformats.org/officeDocument/2006/relationships/ctrlProp" Target="../ctrlProps/ctrlProp235.xml"/><Relationship Id="rId9" Type="http://schemas.openxmlformats.org/officeDocument/2006/relationships/ctrlProp" Target="../ctrlProps/ctrlProp240.xml"/><Relationship Id="rId14" Type="http://schemas.openxmlformats.org/officeDocument/2006/relationships/ctrlProp" Target="../ctrlProps/ctrlProp245.xml"/><Relationship Id="rId22" Type="http://schemas.openxmlformats.org/officeDocument/2006/relationships/ctrlProp" Target="../ctrlProps/ctrlProp253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9.xml"/><Relationship Id="rId13" Type="http://schemas.openxmlformats.org/officeDocument/2006/relationships/ctrlProp" Target="../ctrlProps/ctrlProp264.xml"/><Relationship Id="rId18" Type="http://schemas.openxmlformats.org/officeDocument/2006/relationships/ctrlProp" Target="../ctrlProps/ctrlProp269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272.xml"/><Relationship Id="rId7" Type="http://schemas.openxmlformats.org/officeDocument/2006/relationships/ctrlProp" Target="../ctrlProps/ctrlProp258.xml"/><Relationship Id="rId12" Type="http://schemas.openxmlformats.org/officeDocument/2006/relationships/ctrlProp" Target="../ctrlProps/ctrlProp263.xml"/><Relationship Id="rId17" Type="http://schemas.openxmlformats.org/officeDocument/2006/relationships/ctrlProp" Target="../ctrlProps/ctrlProp268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267.xml"/><Relationship Id="rId20" Type="http://schemas.openxmlformats.org/officeDocument/2006/relationships/ctrlProp" Target="../ctrlProps/ctrlProp271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257.xml"/><Relationship Id="rId11" Type="http://schemas.openxmlformats.org/officeDocument/2006/relationships/ctrlProp" Target="../ctrlProps/ctrlProp262.xml"/><Relationship Id="rId5" Type="http://schemas.openxmlformats.org/officeDocument/2006/relationships/ctrlProp" Target="../ctrlProps/ctrlProp256.xml"/><Relationship Id="rId15" Type="http://schemas.openxmlformats.org/officeDocument/2006/relationships/ctrlProp" Target="../ctrlProps/ctrlProp266.xml"/><Relationship Id="rId23" Type="http://schemas.openxmlformats.org/officeDocument/2006/relationships/ctrlProp" Target="../ctrlProps/ctrlProp274.xml"/><Relationship Id="rId10" Type="http://schemas.openxmlformats.org/officeDocument/2006/relationships/ctrlProp" Target="../ctrlProps/ctrlProp261.xml"/><Relationship Id="rId19" Type="http://schemas.openxmlformats.org/officeDocument/2006/relationships/ctrlProp" Target="../ctrlProps/ctrlProp270.xml"/><Relationship Id="rId4" Type="http://schemas.openxmlformats.org/officeDocument/2006/relationships/ctrlProp" Target="../ctrlProps/ctrlProp255.xml"/><Relationship Id="rId9" Type="http://schemas.openxmlformats.org/officeDocument/2006/relationships/ctrlProp" Target="../ctrlProps/ctrlProp260.xml"/><Relationship Id="rId14" Type="http://schemas.openxmlformats.org/officeDocument/2006/relationships/ctrlProp" Target="../ctrlProps/ctrlProp265.xml"/><Relationship Id="rId22" Type="http://schemas.openxmlformats.org/officeDocument/2006/relationships/ctrlProp" Target="../ctrlProps/ctrlProp273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9.xml"/><Relationship Id="rId13" Type="http://schemas.openxmlformats.org/officeDocument/2006/relationships/ctrlProp" Target="../ctrlProps/ctrlProp284.xml"/><Relationship Id="rId18" Type="http://schemas.openxmlformats.org/officeDocument/2006/relationships/ctrlProp" Target="../ctrlProps/ctrlProp289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292.xml"/><Relationship Id="rId7" Type="http://schemas.openxmlformats.org/officeDocument/2006/relationships/ctrlProp" Target="../ctrlProps/ctrlProp278.xml"/><Relationship Id="rId12" Type="http://schemas.openxmlformats.org/officeDocument/2006/relationships/ctrlProp" Target="../ctrlProps/ctrlProp283.xml"/><Relationship Id="rId17" Type="http://schemas.openxmlformats.org/officeDocument/2006/relationships/ctrlProp" Target="../ctrlProps/ctrlProp288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287.xml"/><Relationship Id="rId20" Type="http://schemas.openxmlformats.org/officeDocument/2006/relationships/ctrlProp" Target="../ctrlProps/ctrlProp291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277.xml"/><Relationship Id="rId11" Type="http://schemas.openxmlformats.org/officeDocument/2006/relationships/ctrlProp" Target="../ctrlProps/ctrlProp282.xml"/><Relationship Id="rId5" Type="http://schemas.openxmlformats.org/officeDocument/2006/relationships/ctrlProp" Target="../ctrlProps/ctrlProp276.xml"/><Relationship Id="rId15" Type="http://schemas.openxmlformats.org/officeDocument/2006/relationships/ctrlProp" Target="../ctrlProps/ctrlProp286.xml"/><Relationship Id="rId23" Type="http://schemas.openxmlformats.org/officeDocument/2006/relationships/ctrlProp" Target="../ctrlProps/ctrlProp294.xml"/><Relationship Id="rId10" Type="http://schemas.openxmlformats.org/officeDocument/2006/relationships/ctrlProp" Target="../ctrlProps/ctrlProp281.xml"/><Relationship Id="rId19" Type="http://schemas.openxmlformats.org/officeDocument/2006/relationships/ctrlProp" Target="../ctrlProps/ctrlProp290.xml"/><Relationship Id="rId4" Type="http://schemas.openxmlformats.org/officeDocument/2006/relationships/ctrlProp" Target="../ctrlProps/ctrlProp275.xml"/><Relationship Id="rId9" Type="http://schemas.openxmlformats.org/officeDocument/2006/relationships/ctrlProp" Target="../ctrlProps/ctrlProp280.xml"/><Relationship Id="rId14" Type="http://schemas.openxmlformats.org/officeDocument/2006/relationships/ctrlProp" Target="../ctrlProps/ctrlProp285.xml"/><Relationship Id="rId22" Type="http://schemas.openxmlformats.org/officeDocument/2006/relationships/ctrlProp" Target="../ctrlProps/ctrlProp293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9.xml"/><Relationship Id="rId13" Type="http://schemas.openxmlformats.org/officeDocument/2006/relationships/ctrlProp" Target="../ctrlProps/ctrlProp304.xml"/><Relationship Id="rId18" Type="http://schemas.openxmlformats.org/officeDocument/2006/relationships/ctrlProp" Target="../ctrlProps/ctrlProp309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312.xml"/><Relationship Id="rId7" Type="http://schemas.openxmlformats.org/officeDocument/2006/relationships/ctrlProp" Target="../ctrlProps/ctrlProp298.xml"/><Relationship Id="rId12" Type="http://schemas.openxmlformats.org/officeDocument/2006/relationships/ctrlProp" Target="../ctrlProps/ctrlProp303.xml"/><Relationship Id="rId17" Type="http://schemas.openxmlformats.org/officeDocument/2006/relationships/ctrlProp" Target="../ctrlProps/ctrlProp308.xml"/><Relationship Id="rId2" Type="http://schemas.openxmlformats.org/officeDocument/2006/relationships/drawing" Target="../drawings/drawing14.xml"/><Relationship Id="rId16" Type="http://schemas.openxmlformats.org/officeDocument/2006/relationships/ctrlProp" Target="../ctrlProps/ctrlProp307.xml"/><Relationship Id="rId20" Type="http://schemas.openxmlformats.org/officeDocument/2006/relationships/ctrlProp" Target="../ctrlProps/ctrlProp311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297.xml"/><Relationship Id="rId11" Type="http://schemas.openxmlformats.org/officeDocument/2006/relationships/ctrlProp" Target="../ctrlProps/ctrlProp302.xml"/><Relationship Id="rId5" Type="http://schemas.openxmlformats.org/officeDocument/2006/relationships/ctrlProp" Target="../ctrlProps/ctrlProp296.xml"/><Relationship Id="rId15" Type="http://schemas.openxmlformats.org/officeDocument/2006/relationships/ctrlProp" Target="../ctrlProps/ctrlProp306.xml"/><Relationship Id="rId23" Type="http://schemas.openxmlformats.org/officeDocument/2006/relationships/ctrlProp" Target="../ctrlProps/ctrlProp314.xml"/><Relationship Id="rId10" Type="http://schemas.openxmlformats.org/officeDocument/2006/relationships/ctrlProp" Target="../ctrlProps/ctrlProp301.xml"/><Relationship Id="rId19" Type="http://schemas.openxmlformats.org/officeDocument/2006/relationships/ctrlProp" Target="../ctrlProps/ctrlProp310.xml"/><Relationship Id="rId4" Type="http://schemas.openxmlformats.org/officeDocument/2006/relationships/ctrlProp" Target="../ctrlProps/ctrlProp295.xml"/><Relationship Id="rId9" Type="http://schemas.openxmlformats.org/officeDocument/2006/relationships/ctrlProp" Target="../ctrlProps/ctrlProp300.xml"/><Relationship Id="rId14" Type="http://schemas.openxmlformats.org/officeDocument/2006/relationships/ctrlProp" Target="../ctrlProps/ctrlProp305.xml"/><Relationship Id="rId22" Type="http://schemas.openxmlformats.org/officeDocument/2006/relationships/ctrlProp" Target="../ctrlProps/ctrlProp313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9.xml"/><Relationship Id="rId13" Type="http://schemas.openxmlformats.org/officeDocument/2006/relationships/ctrlProp" Target="../ctrlProps/ctrlProp324.xml"/><Relationship Id="rId18" Type="http://schemas.openxmlformats.org/officeDocument/2006/relationships/ctrlProp" Target="../ctrlProps/ctrlProp329.xml"/><Relationship Id="rId3" Type="http://schemas.openxmlformats.org/officeDocument/2006/relationships/vmlDrawing" Target="../drawings/vmlDrawing15.vml"/><Relationship Id="rId21" Type="http://schemas.openxmlformats.org/officeDocument/2006/relationships/ctrlProp" Target="../ctrlProps/ctrlProp332.xml"/><Relationship Id="rId7" Type="http://schemas.openxmlformats.org/officeDocument/2006/relationships/ctrlProp" Target="../ctrlProps/ctrlProp318.xml"/><Relationship Id="rId12" Type="http://schemas.openxmlformats.org/officeDocument/2006/relationships/ctrlProp" Target="../ctrlProps/ctrlProp323.xml"/><Relationship Id="rId17" Type="http://schemas.openxmlformats.org/officeDocument/2006/relationships/ctrlProp" Target="../ctrlProps/ctrlProp328.xml"/><Relationship Id="rId2" Type="http://schemas.openxmlformats.org/officeDocument/2006/relationships/drawing" Target="../drawings/drawing15.xml"/><Relationship Id="rId16" Type="http://schemas.openxmlformats.org/officeDocument/2006/relationships/ctrlProp" Target="../ctrlProps/ctrlProp327.xml"/><Relationship Id="rId20" Type="http://schemas.openxmlformats.org/officeDocument/2006/relationships/ctrlProp" Target="../ctrlProps/ctrlProp331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317.xml"/><Relationship Id="rId11" Type="http://schemas.openxmlformats.org/officeDocument/2006/relationships/ctrlProp" Target="../ctrlProps/ctrlProp322.xml"/><Relationship Id="rId5" Type="http://schemas.openxmlformats.org/officeDocument/2006/relationships/ctrlProp" Target="../ctrlProps/ctrlProp316.xml"/><Relationship Id="rId15" Type="http://schemas.openxmlformats.org/officeDocument/2006/relationships/ctrlProp" Target="../ctrlProps/ctrlProp326.xml"/><Relationship Id="rId23" Type="http://schemas.openxmlformats.org/officeDocument/2006/relationships/ctrlProp" Target="../ctrlProps/ctrlProp334.xml"/><Relationship Id="rId10" Type="http://schemas.openxmlformats.org/officeDocument/2006/relationships/ctrlProp" Target="../ctrlProps/ctrlProp321.xml"/><Relationship Id="rId19" Type="http://schemas.openxmlformats.org/officeDocument/2006/relationships/ctrlProp" Target="../ctrlProps/ctrlProp330.xml"/><Relationship Id="rId4" Type="http://schemas.openxmlformats.org/officeDocument/2006/relationships/ctrlProp" Target="../ctrlProps/ctrlProp315.xml"/><Relationship Id="rId9" Type="http://schemas.openxmlformats.org/officeDocument/2006/relationships/ctrlProp" Target="../ctrlProps/ctrlProp320.xml"/><Relationship Id="rId14" Type="http://schemas.openxmlformats.org/officeDocument/2006/relationships/ctrlProp" Target="../ctrlProps/ctrlProp325.xml"/><Relationship Id="rId22" Type="http://schemas.openxmlformats.org/officeDocument/2006/relationships/ctrlProp" Target="../ctrlProps/ctrlProp333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9.xml"/><Relationship Id="rId13" Type="http://schemas.openxmlformats.org/officeDocument/2006/relationships/ctrlProp" Target="../ctrlProps/ctrlProp344.xml"/><Relationship Id="rId18" Type="http://schemas.openxmlformats.org/officeDocument/2006/relationships/ctrlProp" Target="../ctrlProps/ctrlProp349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352.xml"/><Relationship Id="rId7" Type="http://schemas.openxmlformats.org/officeDocument/2006/relationships/ctrlProp" Target="../ctrlProps/ctrlProp338.xml"/><Relationship Id="rId12" Type="http://schemas.openxmlformats.org/officeDocument/2006/relationships/ctrlProp" Target="../ctrlProps/ctrlProp343.xml"/><Relationship Id="rId17" Type="http://schemas.openxmlformats.org/officeDocument/2006/relationships/ctrlProp" Target="../ctrlProps/ctrlProp348.xml"/><Relationship Id="rId2" Type="http://schemas.openxmlformats.org/officeDocument/2006/relationships/drawing" Target="../drawings/drawing16.xml"/><Relationship Id="rId16" Type="http://schemas.openxmlformats.org/officeDocument/2006/relationships/ctrlProp" Target="../ctrlProps/ctrlProp347.xml"/><Relationship Id="rId20" Type="http://schemas.openxmlformats.org/officeDocument/2006/relationships/ctrlProp" Target="../ctrlProps/ctrlProp351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337.xml"/><Relationship Id="rId11" Type="http://schemas.openxmlformats.org/officeDocument/2006/relationships/ctrlProp" Target="../ctrlProps/ctrlProp342.xml"/><Relationship Id="rId5" Type="http://schemas.openxmlformats.org/officeDocument/2006/relationships/ctrlProp" Target="../ctrlProps/ctrlProp336.xml"/><Relationship Id="rId15" Type="http://schemas.openxmlformats.org/officeDocument/2006/relationships/ctrlProp" Target="../ctrlProps/ctrlProp346.xml"/><Relationship Id="rId23" Type="http://schemas.openxmlformats.org/officeDocument/2006/relationships/ctrlProp" Target="../ctrlProps/ctrlProp354.xml"/><Relationship Id="rId10" Type="http://schemas.openxmlformats.org/officeDocument/2006/relationships/ctrlProp" Target="../ctrlProps/ctrlProp341.xml"/><Relationship Id="rId19" Type="http://schemas.openxmlformats.org/officeDocument/2006/relationships/ctrlProp" Target="../ctrlProps/ctrlProp350.xml"/><Relationship Id="rId4" Type="http://schemas.openxmlformats.org/officeDocument/2006/relationships/ctrlProp" Target="../ctrlProps/ctrlProp335.xml"/><Relationship Id="rId9" Type="http://schemas.openxmlformats.org/officeDocument/2006/relationships/ctrlProp" Target="../ctrlProps/ctrlProp340.xml"/><Relationship Id="rId14" Type="http://schemas.openxmlformats.org/officeDocument/2006/relationships/ctrlProp" Target="../ctrlProps/ctrlProp345.xml"/><Relationship Id="rId22" Type="http://schemas.openxmlformats.org/officeDocument/2006/relationships/ctrlProp" Target="../ctrlProps/ctrlProp35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35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359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358.xml"/><Relationship Id="rId5" Type="http://schemas.openxmlformats.org/officeDocument/2006/relationships/ctrlProp" Target="../ctrlProps/ctrlProp357.xml"/><Relationship Id="rId4" Type="http://schemas.openxmlformats.org/officeDocument/2006/relationships/ctrlProp" Target="../ctrlProps/ctrlProp35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6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36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1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13" Type="http://schemas.openxmlformats.org/officeDocument/2006/relationships/ctrlProp" Target="../ctrlProps/ctrlProp72.xml"/><Relationship Id="rId18" Type="http://schemas.openxmlformats.org/officeDocument/2006/relationships/ctrlProp" Target="../ctrlProps/ctrlProp7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80.xml"/><Relationship Id="rId7" Type="http://schemas.openxmlformats.org/officeDocument/2006/relationships/ctrlProp" Target="../ctrlProps/ctrlProp66.xml"/><Relationship Id="rId12" Type="http://schemas.openxmlformats.org/officeDocument/2006/relationships/ctrlProp" Target="../ctrlProps/ctrlProp71.xml"/><Relationship Id="rId17" Type="http://schemas.openxmlformats.org/officeDocument/2006/relationships/ctrlProp" Target="../ctrlProps/ctrlProp7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5.xml"/><Relationship Id="rId20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5" Type="http://schemas.openxmlformats.org/officeDocument/2006/relationships/ctrlProp" Target="../ctrlProps/ctrlProp64.xml"/><Relationship Id="rId15" Type="http://schemas.openxmlformats.org/officeDocument/2006/relationships/ctrlProp" Target="../ctrlProps/ctrlProp74.xml"/><Relationship Id="rId23" Type="http://schemas.openxmlformats.org/officeDocument/2006/relationships/ctrlProp" Target="../ctrlProps/ctrlProp82.xml"/><Relationship Id="rId10" Type="http://schemas.openxmlformats.org/officeDocument/2006/relationships/ctrlProp" Target="../ctrlProps/ctrlProp69.xml"/><Relationship Id="rId19" Type="http://schemas.openxmlformats.org/officeDocument/2006/relationships/ctrlProp" Target="../ctrlProps/ctrlProp78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Relationship Id="rId14" Type="http://schemas.openxmlformats.org/officeDocument/2006/relationships/ctrlProp" Target="../ctrlProps/ctrlProp73.xml"/><Relationship Id="rId22" Type="http://schemas.openxmlformats.org/officeDocument/2006/relationships/ctrlProp" Target="../ctrlProps/ctrlProp8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7.xml"/><Relationship Id="rId13" Type="http://schemas.openxmlformats.org/officeDocument/2006/relationships/ctrlProp" Target="../ctrlProps/ctrlProp92.xml"/><Relationship Id="rId18" Type="http://schemas.openxmlformats.org/officeDocument/2006/relationships/ctrlProp" Target="../ctrlProps/ctrlProp97.xml"/><Relationship Id="rId26" Type="http://schemas.openxmlformats.org/officeDocument/2006/relationships/ctrlProp" Target="../ctrlProps/ctrlProp10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00.xml"/><Relationship Id="rId7" Type="http://schemas.openxmlformats.org/officeDocument/2006/relationships/ctrlProp" Target="../ctrlProps/ctrlProp86.xml"/><Relationship Id="rId12" Type="http://schemas.openxmlformats.org/officeDocument/2006/relationships/ctrlProp" Target="../ctrlProps/ctrlProp91.xml"/><Relationship Id="rId17" Type="http://schemas.openxmlformats.org/officeDocument/2006/relationships/ctrlProp" Target="../ctrlProps/ctrlProp96.xml"/><Relationship Id="rId25" Type="http://schemas.openxmlformats.org/officeDocument/2006/relationships/ctrlProp" Target="../ctrlProps/ctrlProp10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95.xml"/><Relationship Id="rId20" Type="http://schemas.openxmlformats.org/officeDocument/2006/relationships/ctrlProp" Target="../ctrlProps/ctrlProp9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5.xml"/><Relationship Id="rId11" Type="http://schemas.openxmlformats.org/officeDocument/2006/relationships/ctrlProp" Target="../ctrlProps/ctrlProp90.xml"/><Relationship Id="rId24" Type="http://schemas.openxmlformats.org/officeDocument/2006/relationships/ctrlProp" Target="../ctrlProps/ctrlProp103.xml"/><Relationship Id="rId5" Type="http://schemas.openxmlformats.org/officeDocument/2006/relationships/ctrlProp" Target="../ctrlProps/ctrlProp84.xml"/><Relationship Id="rId15" Type="http://schemas.openxmlformats.org/officeDocument/2006/relationships/ctrlProp" Target="../ctrlProps/ctrlProp94.xml"/><Relationship Id="rId23" Type="http://schemas.openxmlformats.org/officeDocument/2006/relationships/ctrlProp" Target="../ctrlProps/ctrlProp102.xml"/><Relationship Id="rId28" Type="http://schemas.openxmlformats.org/officeDocument/2006/relationships/ctrlProp" Target="../ctrlProps/ctrlProp107.xml"/><Relationship Id="rId10" Type="http://schemas.openxmlformats.org/officeDocument/2006/relationships/ctrlProp" Target="../ctrlProps/ctrlProp89.xml"/><Relationship Id="rId19" Type="http://schemas.openxmlformats.org/officeDocument/2006/relationships/ctrlProp" Target="../ctrlProps/ctrlProp98.xml"/><Relationship Id="rId4" Type="http://schemas.openxmlformats.org/officeDocument/2006/relationships/ctrlProp" Target="../ctrlProps/ctrlProp83.xml"/><Relationship Id="rId9" Type="http://schemas.openxmlformats.org/officeDocument/2006/relationships/ctrlProp" Target="../ctrlProps/ctrlProp88.xml"/><Relationship Id="rId14" Type="http://schemas.openxmlformats.org/officeDocument/2006/relationships/ctrlProp" Target="../ctrlProps/ctrlProp93.xml"/><Relationship Id="rId22" Type="http://schemas.openxmlformats.org/officeDocument/2006/relationships/ctrlProp" Target="../ctrlProps/ctrlProp101.xml"/><Relationship Id="rId27" Type="http://schemas.openxmlformats.org/officeDocument/2006/relationships/ctrlProp" Target="../ctrlProps/ctrlProp10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2.xml"/><Relationship Id="rId13" Type="http://schemas.openxmlformats.org/officeDocument/2006/relationships/ctrlProp" Target="../ctrlProps/ctrlProp117.xml"/><Relationship Id="rId18" Type="http://schemas.openxmlformats.org/officeDocument/2006/relationships/ctrlProp" Target="../ctrlProps/ctrlProp122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25.xml"/><Relationship Id="rId7" Type="http://schemas.openxmlformats.org/officeDocument/2006/relationships/ctrlProp" Target="../ctrlProps/ctrlProp111.xml"/><Relationship Id="rId12" Type="http://schemas.openxmlformats.org/officeDocument/2006/relationships/ctrlProp" Target="../ctrlProps/ctrlProp116.xml"/><Relationship Id="rId17" Type="http://schemas.openxmlformats.org/officeDocument/2006/relationships/ctrlProp" Target="../ctrlProps/ctrlProp12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20.xml"/><Relationship Id="rId20" Type="http://schemas.openxmlformats.org/officeDocument/2006/relationships/ctrlProp" Target="../ctrlProps/ctrlProp12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10.xml"/><Relationship Id="rId11" Type="http://schemas.openxmlformats.org/officeDocument/2006/relationships/ctrlProp" Target="../ctrlProps/ctrlProp115.xml"/><Relationship Id="rId24" Type="http://schemas.openxmlformats.org/officeDocument/2006/relationships/ctrlProp" Target="../ctrlProps/ctrlProp128.xml"/><Relationship Id="rId5" Type="http://schemas.openxmlformats.org/officeDocument/2006/relationships/ctrlProp" Target="../ctrlProps/ctrlProp109.xml"/><Relationship Id="rId15" Type="http://schemas.openxmlformats.org/officeDocument/2006/relationships/ctrlProp" Target="../ctrlProps/ctrlProp119.xml"/><Relationship Id="rId23" Type="http://schemas.openxmlformats.org/officeDocument/2006/relationships/ctrlProp" Target="../ctrlProps/ctrlProp127.xml"/><Relationship Id="rId10" Type="http://schemas.openxmlformats.org/officeDocument/2006/relationships/ctrlProp" Target="../ctrlProps/ctrlProp114.xml"/><Relationship Id="rId19" Type="http://schemas.openxmlformats.org/officeDocument/2006/relationships/ctrlProp" Target="../ctrlProps/ctrlProp123.xml"/><Relationship Id="rId4" Type="http://schemas.openxmlformats.org/officeDocument/2006/relationships/ctrlProp" Target="../ctrlProps/ctrlProp108.xml"/><Relationship Id="rId9" Type="http://schemas.openxmlformats.org/officeDocument/2006/relationships/ctrlProp" Target="../ctrlProps/ctrlProp113.xml"/><Relationship Id="rId14" Type="http://schemas.openxmlformats.org/officeDocument/2006/relationships/ctrlProp" Target="../ctrlProps/ctrlProp118.xml"/><Relationship Id="rId22" Type="http://schemas.openxmlformats.org/officeDocument/2006/relationships/ctrlProp" Target="../ctrlProps/ctrlProp12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3.xml"/><Relationship Id="rId13" Type="http://schemas.openxmlformats.org/officeDocument/2006/relationships/ctrlProp" Target="../ctrlProps/ctrlProp138.xml"/><Relationship Id="rId18" Type="http://schemas.openxmlformats.org/officeDocument/2006/relationships/ctrlProp" Target="../ctrlProps/ctrlProp143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46.xml"/><Relationship Id="rId7" Type="http://schemas.openxmlformats.org/officeDocument/2006/relationships/ctrlProp" Target="../ctrlProps/ctrlProp132.xml"/><Relationship Id="rId12" Type="http://schemas.openxmlformats.org/officeDocument/2006/relationships/ctrlProp" Target="../ctrlProps/ctrlProp137.xml"/><Relationship Id="rId17" Type="http://schemas.openxmlformats.org/officeDocument/2006/relationships/ctrlProp" Target="../ctrlProps/ctrlProp142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41.xml"/><Relationship Id="rId20" Type="http://schemas.openxmlformats.org/officeDocument/2006/relationships/ctrlProp" Target="../ctrlProps/ctrlProp14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31.xml"/><Relationship Id="rId11" Type="http://schemas.openxmlformats.org/officeDocument/2006/relationships/ctrlProp" Target="../ctrlProps/ctrlProp136.xml"/><Relationship Id="rId5" Type="http://schemas.openxmlformats.org/officeDocument/2006/relationships/ctrlProp" Target="../ctrlProps/ctrlProp130.xml"/><Relationship Id="rId15" Type="http://schemas.openxmlformats.org/officeDocument/2006/relationships/ctrlProp" Target="../ctrlProps/ctrlProp140.xml"/><Relationship Id="rId23" Type="http://schemas.openxmlformats.org/officeDocument/2006/relationships/ctrlProp" Target="../ctrlProps/ctrlProp148.xml"/><Relationship Id="rId10" Type="http://schemas.openxmlformats.org/officeDocument/2006/relationships/ctrlProp" Target="../ctrlProps/ctrlProp135.xml"/><Relationship Id="rId19" Type="http://schemas.openxmlformats.org/officeDocument/2006/relationships/ctrlProp" Target="../ctrlProps/ctrlProp144.xml"/><Relationship Id="rId4" Type="http://schemas.openxmlformats.org/officeDocument/2006/relationships/ctrlProp" Target="../ctrlProps/ctrlProp129.xml"/><Relationship Id="rId9" Type="http://schemas.openxmlformats.org/officeDocument/2006/relationships/ctrlProp" Target="../ctrlProps/ctrlProp134.xml"/><Relationship Id="rId14" Type="http://schemas.openxmlformats.org/officeDocument/2006/relationships/ctrlProp" Target="../ctrlProps/ctrlProp139.xml"/><Relationship Id="rId22" Type="http://schemas.openxmlformats.org/officeDocument/2006/relationships/ctrlProp" Target="../ctrlProps/ctrlProp14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3.xml"/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26" Type="http://schemas.openxmlformats.org/officeDocument/2006/relationships/ctrlProp" Target="../ctrlProps/ctrlProp171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66.xml"/><Relationship Id="rId7" Type="http://schemas.openxmlformats.org/officeDocument/2006/relationships/ctrlProp" Target="../ctrlProps/ctrlProp152.x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25" Type="http://schemas.openxmlformats.org/officeDocument/2006/relationships/ctrlProp" Target="../ctrlProps/ctrlProp170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61.xml"/><Relationship Id="rId20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51.xml"/><Relationship Id="rId11" Type="http://schemas.openxmlformats.org/officeDocument/2006/relationships/ctrlProp" Target="../ctrlProps/ctrlProp156.xml"/><Relationship Id="rId24" Type="http://schemas.openxmlformats.org/officeDocument/2006/relationships/ctrlProp" Target="../ctrlProps/ctrlProp169.xml"/><Relationship Id="rId5" Type="http://schemas.openxmlformats.org/officeDocument/2006/relationships/ctrlProp" Target="../ctrlProps/ctrlProp150.xml"/><Relationship Id="rId15" Type="http://schemas.openxmlformats.org/officeDocument/2006/relationships/ctrlProp" Target="../ctrlProps/ctrlProp160.xml"/><Relationship Id="rId23" Type="http://schemas.openxmlformats.org/officeDocument/2006/relationships/ctrlProp" Target="../ctrlProps/ctrlProp168.xml"/><Relationship Id="rId10" Type="http://schemas.openxmlformats.org/officeDocument/2006/relationships/ctrlProp" Target="../ctrlProps/ctrlProp155.xml"/><Relationship Id="rId19" Type="http://schemas.openxmlformats.org/officeDocument/2006/relationships/ctrlProp" Target="../ctrlProps/ctrlProp164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14" Type="http://schemas.openxmlformats.org/officeDocument/2006/relationships/ctrlProp" Target="../ctrlProps/ctrlProp159.xml"/><Relationship Id="rId22" Type="http://schemas.openxmlformats.org/officeDocument/2006/relationships/ctrlProp" Target="../ctrlProps/ctrlProp16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6.xml"/><Relationship Id="rId13" Type="http://schemas.openxmlformats.org/officeDocument/2006/relationships/ctrlProp" Target="../ctrlProps/ctrlProp181.xml"/><Relationship Id="rId18" Type="http://schemas.openxmlformats.org/officeDocument/2006/relationships/ctrlProp" Target="../ctrlProps/ctrlProp186.xml"/><Relationship Id="rId26" Type="http://schemas.openxmlformats.org/officeDocument/2006/relationships/ctrlProp" Target="../ctrlProps/ctrlProp194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89.xml"/><Relationship Id="rId7" Type="http://schemas.openxmlformats.org/officeDocument/2006/relationships/ctrlProp" Target="../ctrlProps/ctrlProp175.xml"/><Relationship Id="rId12" Type="http://schemas.openxmlformats.org/officeDocument/2006/relationships/ctrlProp" Target="../ctrlProps/ctrlProp180.xml"/><Relationship Id="rId17" Type="http://schemas.openxmlformats.org/officeDocument/2006/relationships/ctrlProp" Target="../ctrlProps/ctrlProp185.xml"/><Relationship Id="rId25" Type="http://schemas.openxmlformats.org/officeDocument/2006/relationships/ctrlProp" Target="../ctrlProps/ctrlProp19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84.xml"/><Relationship Id="rId20" Type="http://schemas.openxmlformats.org/officeDocument/2006/relationships/ctrlProp" Target="../ctrlProps/ctrlProp18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74.xml"/><Relationship Id="rId11" Type="http://schemas.openxmlformats.org/officeDocument/2006/relationships/ctrlProp" Target="../ctrlProps/ctrlProp179.xml"/><Relationship Id="rId24" Type="http://schemas.openxmlformats.org/officeDocument/2006/relationships/ctrlProp" Target="../ctrlProps/ctrlProp192.xml"/><Relationship Id="rId5" Type="http://schemas.openxmlformats.org/officeDocument/2006/relationships/ctrlProp" Target="../ctrlProps/ctrlProp173.xml"/><Relationship Id="rId15" Type="http://schemas.openxmlformats.org/officeDocument/2006/relationships/ctrlProp" Target="../ctrlProps/ctrlProp183.xml"/><Relationship Id="rId23" Type="http://schemas.openxmlformats.org/officeDocument/2006/relationships/ctrlProp" Target="../ctrlProps/ctrlProp191.xml"/><Relationship Id="rId10" Type="http://schemas.openxmlformats.org/officeDocument/2006/relationships/ctrlProp" Target="../ctrlProps/ctrlProp178.xml"/><Relationship Id="rId19" Type="http://schemas.openxmlformats.org/officeDocument/2006/relationships/ctrlProp" Target="../ctrlProps/ctrlProp187.xml"/><Relationship Id="rId4" Type="http://schemas.openxmlformats.org/officeDocument/2006/relationships/ctrlProp" Target="../ctrlProps/ctrlProp172.xml"/><Relationship Id="rId9" Type="http://schemas.openxmlformats.org/officeDocument/2006/relationships/ctrlProp" Target="../ctrlProps/ctrlProp177.xml"/><Relationship Id="rId14" Type="http://schemas.openxmlformats.org/officeDocument/2006/relationships/ctrlProp" Target="../ctrlProps/ctrlProp182.xml"/><Relationship Id="rId22" Type="http://schemas.openxmlformats.org/officeDocument/2006/relationships/ctrlProp" Target="../ctrlProps/ctrlProp19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E2183-A521-4F0F-A46A-97C9B0D494B2}">
  <sheetPr codeName="Blad10">
    <pageSetUpPr fitToPage="1"/>
  </sheetPr>
  <dimension ref="A1:H35"/>
  <sheetViews>
    <sheetView topLeftCell="A7" zoomScale="85" zoomScaleNormal="85" workbookViewId="0">
      <selection activeCell="A4" sqref="A4"/>
    </sheetView>
  </sheetViews>
  <sheetFormatPr defaultColWidth="8.7265625" defaultRowHeight="12.5" x14ac:dyDescent="0.25"/>
  <cols>
    <col min="1" max="1" width="190.453125" style="120" bestFit="1" customWidth="1"/>
    <col min="2" max="16384" width="8.7265625" style="120"/>
  </cols>
  <sheetData>
    <row r="1" spans="1:4" ht="28" x14ac:dyDescent="0.25">
      <c r="A1" s="76" t="s">
        <v>72</v>
      </c>
    </row>
    <row r="2" spans="1:4" ht="28" x14ac:dyDescent="0.25">
      <c r="A2" s="76"/>
    </row>
    <row r="3" spans="1:4" ht="56" x14ac:dyDescent="0.25">
      <c r="A3" s="77" t="s">
        <v>284</v>
      </c>
    </row>
    <row r="4" spans="1:4" ht="28" x14ac:dyDescent="0.25">
      <c r="A4" s="77"/>
    </row>
    <row r="5" spans="1:4" ht="31.4" customHeight="1" x14ac:dyDescent="0.25">
      <c r="A5" s="77" t="s">
        <v>140</v>
      </c>
    </row>
    <row r="6" spans="1:4" ht="27.75" customHeight="1" x14ac:dyDescent="0.25">
      <c r="A6" s="77" t="s">
        <v>141</v>
      </c>
    </row>
    <row r="7" spans="1:4" ht="27.75" customHeight="1" x14ac:dyDescent="0.25"/>
    <row r="10" spans="1:4" ht="27.5" x14ac:dyDescent="0.55000000000000004">
      <c r="A10" s="121" t="s">
        <v>285</v>
      </c>
    </row>
    <row r="12" spans="1:4" ht="27.5" x14ac:dyDescent="0.55000000000000004">
      <c r="A12" s="121" t="s">
        <v>286</v>
      </c>
    </row>
    <row r="15" spans="1:4" ht="17.5" x14ac:dyDescent="0.35">
      <c r="A15" s="122" t="s">
        <v>287</v>
      </c>
      <c r="B15" s="122"/>
      <c r="C15" s="122"/>
      <c r="D15" s="122"/>
    </row>
    <row r="16" spans="1:4" ht="17.5" x14ac:dyDescent="0.35">
      <c r="A16" s="122" t="s">
        <v>288</v>
      </c>
      <c r="B16" s="122"/>
      <c r="C16" s="122"/>
      <c r="D16" s="122"/>
    </row>
    <row r="17" spans="1:8" ht="17.5" x14ac:dyDescent="0.35">
      <c r="A17" s="122"/>
      <c r="B17" s="122"/>
      <c r="C17" s="122"/>
      <c r="D17" s="122"/>
    </row>
    <row r="18" spans="1:8" ht="17.5" x14ac:dyDescent="0.35">
      <c r="A18" s="122"/>
      <c r="B18" s="122"/>
      <c r="C18" s="122"/>
      <c r="D18" s="122"/>
      <c r="E18" s="122"/>
      <c r="F18" s="122"/>
      <c r="G18" s="122"/>
      <c r="H18" s="122"/>
    </row>
    <row r="19" spans="1:8" ht="17.5" x14ac:dyDescent="0.35">
      <c r="A19" s="122"/>
      <c r="B19" s="122"/>
      <c r="C19" s="122"/>
      <c r="D19" s="122"/>
      <c r="E19" s="122"/>
      <c r="F19" s="122"/>
      <c r="G19" s="122"/>
      <c r="H19" s="122"/>
    </row>
    <row r="20" spans="1:8" ht="18" x14ac:dyDescent="0.35">
      <c r="A20" s="123" t="s">
        <v>289</v>
      </c>
      <c r="B20" s="122"/>
      <c r="C20" s="122"/>
      <c r="D20" s="122"/>
      <c r="E20" s="122"/>
      <c r="F20" s="122"/>
      <c r="G20" s="122"/>
      <c r="H20" s="122"/>
    </row>
    <row r="21" spans="1:8" ht="17.5" x14ac:dyDescent="0.35">
      <c r="A21" s="124" t="s">
        <v>290</v>
      </c>
      <c r="B21" s="122"/>
      <c r="C21" s="122"/>
      <c r="D21" s="122"/>
      <c r="E21" s="122"/>
      <c r="F21" s="122"/>
      <c r="G21" s="122"/>
      <c r="H21" s="122"/>
    </row>
    <row r="22" spans="1:8" ht="17.5" x14ac:dyDescent="0.35">
      <c r="A22" s="124" t="s">
        <v>291</v>
      </c>
      <c r="B22" s="122"/>
      <c r="C22" s="122"/>
      <c r="D22" s="122"/>
      <c r="E22" s="122"/>
      <c r="F22" s="122"/>
      <c r="G22" s="122"/>
      <c r="H22" s="122"/>
    </row>
    <row r="23" spans="1:8" ht="17.5" x14ac:dyDescent="0.35">
      <c r="A23" s="124" t="s">
        <v>292</v>
      </c>
      <c r="B23" s="122"/>
      <c r="C23" s="122"/>
      <c r="D23" s="122"/>
      <c r="E23" s="122"/>
      <c r="F23" s="122"/>
      <c r="G23" s="122"/>
      <c r="H23" s="122"/>
    </row>
    <row r="24" spans="1:8" ht="17.5" x14ac:dyDescent="0.35">
      <c r="A24" s="124"/>
      <c r="B24" s="122"/>
      <c r="C24" s="122"/>
      <c r="D24" s="122"/>
      <c r="E24" s="122"/>
      <c r="F24" s="122"/>
      <c r="G24" s="122"/>
      <c r="H24" s="122"/>
    </row>
    <row r="25" spans="1:8" ht="18" x14ac:dyDescent="0.35">
      <c r="A25" s="123" t="s">
        <v>293</v>
      </c>
      <c r="B25" s="122"/>
      <c r="C25" s="122"/>
      <c r="D25" s="122"/>
      <c r="E25" s="122"/>
      <c r="F25" s="122"/>
      <c r="G25" s="122"/>
      <c r="H25" s="122"/>
    </row>
    <row r="26" spans="1:8" ht="17.5" x14ac:dyDescent="0.35">
      <c r="A26" s="124" t="s">
        <v>294</v>
      </c>
      <c r="B26" s="122"/>
      <c r="C26" s="122"/>
      <c r="D26" s="122"/>
      <c r="E26" s="122"/>
      <c r="F26" s="122"/>
      <c r="G26" s="122"/>
      <c r="H26" s="122"/>
    </row>
    <row r="27" spans="1:8" ht="17.5" x14ac:dyDescent="0.35">
      <c r="A27" s="122"/>
      <c r="B27" s="122"/>
      <c r="C27" s="122"/>
      <c r="D27" s="122"/>
    </row>
    <row r="28" spans="1:8" ht="17.5" x14ac:dyDescent="0.35">
      <c r="A28" s="125"/>
      <c r="B28" s="122"/>
      <c r="C28" s="122"/>
      <c r="D28" s="122"/>
    </row>
    <row r="29" spans="1:8" ht="17.5" x14ac:dyDescent="0.35">
      <c r="A29" s="126" t="s">
        <v>295</v>
      </c>
      <c r="B29" s="122"/>
      <c r="C29" s="122"/>
      <c r="D29" s="122"/>
    </row>
    <row r="30" spans="1:8" ht="17.5" x14ac:dyDescent="0.35">
      <c r="A30" s="122"/>
      <c r="B30" s="122"/>
      <c r="C30" s="122"/>
      <c r="D30" s="122"/>
    </row>
    <row r="31" spans="1:8" ht="17.5" x14ac:dyDescent="0.35">
      <c r="A31" s="122" t="s">
        <v>296</v>
      </c>
      <c r="B31" s="122"/>
      <c r="C31" s="122"/>
      <c r="D31" s="122"/>
    </row>
    <row r="32" spans="1:8" ht="17.5" x14ac:dyDescent="0.35">
      <c r="A32" s="122" t="s">
        <v>297</v>
      </c>
      <c r="B32" s="122"/>
      <c r="C32" s="122"/>
      <c r="D32" s="122"/>
    </row>
    <row r="33" spans="1:4" ht="17.5" x14ac:dyDescent="0.35">
      <c r="A33" s="122" t="s">
        <v>298</v>
      </c>
    </row>
    <row r="35" spans="1:4" ht="17.5" x14ac:dyDescent="0.35">
      <c r="A35" s="122"/>
      <c r="B35" s="122"/>
      <c r="C35" s="122"/>
      <c r="D35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>
    <pageSetUpPr fitToPage="1"/>
  </sheetPr>
  <dimension ref="A1:CN8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B9" sqref="B9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5.453125" style="80" customWidth="1"/>
    <col min="9" max="9" width="4.1796875" style="67" hidden="1" customWidth="1"/>
    <col min="10" max="10" width="3.54296875" style="87" customWidth="1"/>
    <col min="11" max="11" width="5.453125" style="81" customWidth="1"/>
    <col min="12" max="12" width="4.1796875" style="68" hidden="1" customWidth="1"/>
    <col min="13" max="14" width="3" style="62" customWidth="1"/>
    <col min="15" max="15" width="3.54296875" style="63" customWidth="1"/>
    <col min="16" max="16" width="5.453125" style="82" customWidth="1"/>
    <col min="17" max="17" width="4.1796875" style="70" hidden="1" customWidth="1"/>
    <col min="18" max="18" width="3.54296875" style="63" customWidth="1"/>
    <col min="19" max="19" width="5.453125" style="82" customWidth="1"/>
    <col min="20" max="20" width="4.1796875" style="70" hidden="1" customWidth="1"/>
    <col min="21" max="22" width="3" style="63" customWidth="1"/>
    <col min="23" max="23" width="3.54296875" style="62" customWidth="1"/>
    <col min="24" max="24" width="5.453125" style="81" customWidth="1"/>
    <col min="25" max="25" width="4.1796875" style="68" hidden="1" customWidth="1"/>
    <col min="26" max="26" width="3.54296875" style="62" customWidth="1"/>
    <col min="27" max="27" width="5.453125" style="81" customWidth="1"/>
    <col min="28" max="28" width="4.1796875" style="68" hidden="1" customWidth="1"/>
    <col min="29" max="30" width="3" style="62" customWidth="1"/>
    <col min="31" max="31" width="3.54296875" style="63" hidden="1" customWidth="1"/>
    <col min="32" max="32" width="5.453125" style="82" hidden="1" customWidth="1"/>
    <col min="33" max="33" width="4.1796875" style="70" hidden="1" customWidth="1"/>
    <col min="34" max="34" width="3.54296875" style="63" hidden="1" customWidth="1"/>
    <col min="35" max="35" width="5.453125" style="82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5.453125" style="81" hidden="1" customWidth="1"/>
    <col min="41" max="41" width="4.1796875" style="68" hidden="1" customWidth="1"/>
    <col min="42" max="42" width="3.54296875" style="62" hidden="1" customWidth="1"/>
    <col min="43" max="43" width="5.453125" style="81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5.453125" style="82" hidden="1" customWidth="1"/>
    <col min="49" max="49" width="4.1796875" style="70" hidden="1" customWidth="1"/>
    <col min="50" max="50" width="3.54296875" style="63" hidden="1" customWidth="1"/>
    <col min="51" max="51" width="5.453125" style="82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5.5429687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  <col min="93" max="16384" width="9.1796875" style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/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130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65" t="s">
        <v>119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>
        <v>2</v>
      </c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83" t="str">
        <f>Instellingen!C43</f>
        <v xml:space="preserve"> </v>
      </c>
      <c r="AF7" s="184"/>
      <c r="AG7" s="184"/>
      <c r="AH7" s="184"/>
      <c r="AI7" s="184"/>
      <c r="AJ7" s="184"/>
      <c r="AK7" s="184"/>
      <c r="AL7" s="185"/>
      <c r="AM7" s="148" t="str">
        <f>Instellingen!C44</f>
        <v xml:space="preserve"> </v>
      </c>
      <c r="AN7" s="186"/>
      <c r="AO7" s="186"/>
      <c r="AP7" s="186"/>
      <c r="AQ7" s="186"/>
      <c r="AR7" s="186"/>
      <c r="AS7" s="186"/>
      <c r="AT7" s="187"/>
      <c r="AU7" s="183" t="str">
        <f>Instellingen!C45</f>
        <v xml:space="preserve"> </v>
      </c>
      <c r="AV7" s="188"/>
      <c r="AW7" s="188"/>
      <c r="AX7" s="188"/>
      <c r="AY7" s="188"/>
      <c r="AZ7" s="188"/>
      <c r="BA7" s="188"/>
      <c r="BB7" s="189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</sheetData>
  <sheetProtection sheet="1" objects="1" scenarios="1"/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type="whole" allowBlank="1" showInputMessage="1" showErrorMessage="1" sqref="BG3" xr:uid="{00000000-0002-0000-0700-000000000000}">
      <formula1>1</formula1>
      <formula2>4</formula2>
    </dataValidation>
    <dataValidation type="whole" allowBlank="1" showInputMessage="1" showErrorMessage="1" sqref="BG4" xr:uid="{00000000-0002-0000-0700-000001000000}">
      <formula1>1</formula1>
      <formula2>2</formula2>
    </dataValidation>
    <dataValidation type="whole" operator="lessThan" allowBlank="1" showInputMessage="1" showErrorMessage="1" sqref="BG5" xr:uid="{00000000-0002-0000-0700-000002000000}">
      <formula1>9</formula1>
    </dataValidation>
    <dataValidation type="whole" operator="lessThan" allowBlank="1" showInputMessage="1" showErrorMessage="1" sqref="BG6" xr:uid="{00000000-0002-0000-0700-000003000000}">
      <formula1>340</formula1>
    </dataValidation>
    <dataValidation type="list" allowBlank="1" showInputMessage="1" showErrorMessage="1" sqref="BH1:BH2 BH9:BH65536" xr:uid="{00000000-0002-0000-0700-000004000000}">
      <formula1>"ja,nee"</formula1>
    </dataValidation>
    <dataValidation type="decimal" allowBlank="1" showInputMessage="1" showErrorMessage="1" sqref="H1:H2 K1:K2 P1:P2 S1:S2 X1:X2 AA1:AA2 AI1:AI2 AF1:AF2 AN1:AN2 AQ1:AQ2 AY1:AY2 AV1:AV2 AV9:AV65536 AY9:AY65536 AN9:AN65536 AQ9:AQ65536 AF9:AF65536 K9:K65536 S9:S65536 P9:P65536 X9:X65536 AA9:AA65536 H9:H65536 AI9:AI65536" xr:uid="{00000000-0002-0000-0700-000005000000}">
      <formula1>0</formula1>
      <formula2>999</formula2>
    </dataValidation>
    <dataValidation type="decimal" allowBlank="1" showInputMessage="1" showErrorMessage="1" sqref="L1:L2 I1:I2 T1:T2 Q1:Q2 AG1:AG2 AB1:AB2 Y1:Y2 AJ1:AJ2 AR1:AR2 AO1:AO2 AW1:AW2 AZ1:AZ2 AZ9:AZ65536 AW9:AW65536 AR9:AR65536 AO9:AO65536 AJ9:AJ65536 Q9:Q65536 AG9:AG65536 AB9:AB65536 I9:I65536 T9:T65536 Y9:Y65536 L9:L65536" xr:uid="{00000000-0002-0000-0700-000006000000}">
      <formula1>0</formula1>
      <formula2>10</formula2>
    </dataValidation>
    <dataValidation operator="lessThan" allowBlank="1" showInputMessage="1" showErrorMessage="1" sqref="O1:O2 AE1:AE2 AU1:AU2 AU9:AU65536 AE9:AE65536 O9:O65536" xr:uid="{00000000-0002-0000-0700-000007000000}"/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673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4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5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6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7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8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9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0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31750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1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2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3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4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5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6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7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31750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8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9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31750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90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91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31750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92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8">
    <pageSetUpPr fitToPage="1"/>
  </sheetPr>
  <dimension ref="A1:CN10"/>
  <sheetViews>
    <sheetView workbookViewId="0">
      <pane xSplit="5" ySplit="8" topLeftCell="J9" activePane="bottomRight" state="frozen"/>
      <selection activeCell="C4" sqref="C4:E4"/>
      <selection pane="topRight" activeCell="C4" sqref="C4:E4"/>
      <selection pane="bottomLeft" activeCell="C4" sqref="C4:E4"/>
      <selection pane="bottomRight" activeCell="BF11" sqref="BF11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5.453125" style="80" customWidth="1"/>
    <col min="9" max="9" width="4.1796875" style="67" hidden="1" customWidth="1"/>
    <col min="10" max="10" width="3.54296875" style="87" customWidth="1"/>
    <col min="11" max="11" width="5.453125" style="81" customWidth="1"/>
    <col min="12" max="12" width="4.1796875" style="68" hidden="1" customWidth="1"/>
    <col min="13" max="14" width="3" style="62" customWidth="1"/>
    <col min="15" max="15" width="3.54296875" style="63" customWidth="1"/>
    <col min="16" max="16" width="5.453125" style="82" customWidth="1"/>
    <col min="17" max="17" width="4.1796875" style="70" hidden="1" customWidth="1"/>
    <col min="18" max="18" width="3.54296875" style="63" customWidth="1"/>
    <col min="19" max="19" width="5.453125" style="82" customWidth="1"/>
    <col min="20" max="20" width="4.1796875" style="70" hidden="1" customWidth="1"/>
    <col min="21" max="22" width="3" style="63" customWidth="1"/>
    <col min="23" max="23" width="3.54296875" style="62" customWidth="1"/>
    <col min="24" max="24" width="5.453125" style="81" customWidth="1"/>
    <col min="25" max="25" width="4.1796875" style="68" hidden="1" customWidth="1"/>
    <col min="26" max="26" width="3.54296875" style="62" customWidth="1"/>
    <col min="27" max="27" width="5.453125" style="81" customWidth="1"/>
    <col min="28" max="28" width="4.1796875" style="68" hidden="1" customWidth="1"/>
    <col min="29" max="30" width="3" style="62" customWidth="1"/>
    <col min="31" max="31" width="3.54296875" style="63" hidden="1" customWidth="1"/>
    <col min="32" max="32" width="5.453125" style="82" hidden="1" customWidth="1"/>
    <col min="33" max="33" width="4.1796875" style="70" hidden="1" customWidth="1"/>
    <col min="34" max="34" width="3.54296875" style="63" hidden="1" customWidth="1"/>
    <col min="35" max="35" width="5.453125" style="82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5.453125" style="81" hidden="1" customWidth="1"/>
    <col min="41" max="41" width="4.1796875" style="68" hidden="1" customWidth="1"/>
    <col min="42" max="42" width="3.54296875" style="62" hidden="1" customWidth="1"/>
    <col min="43" max="43" width="5.453125" style="81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5.453125" style="82" hidden="1" customWidth="1"/>
    <col min="49" max="49" width="4.1796875" style="70" hidden="1" customWidth="1"/>
    <col min="50" max="50" width="3.54296875" style="63" hidden="1" customWidth="1"/>
    <col min="51" max="51" width="5.453125" style="82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5.5429687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>
        <v>2</v>
      </c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130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65" t="s">
        <v>120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>
        <v>2</v>
      </c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83" t="str">
        <f>Instellingen!C43</f>
        <v xml:space="preserve"> </v>
      </c>
      <c r="AF7" s="184"/>
      <c r="AG7" s="184"/>
      <c r="AH7" s="184"/>
      <c r="AI7" s="184"/>
      <c r="AJ7" s="184"/>
      <c r="AK7" s="184"/>
      <c r="AL7" s="185"/>
      <c r="AM7" s="148" t="str">
        <f>Instellingen!C44</f>
        <v xml:space="preserve"> </v>
      </c>
      <c r="AN7" s="186"/>
      <c r="AO7" s="186"/>
      <c r="AP7" s="186"/>
      <c r="AQ7" s="186"/>
      <c r="AR7" s="186"/>
      <c r="AS7" s="186"/>
      <c r="AT7" s="187"/>
      <c r="AU7" s="183" t="str">
        <f>Instellingen!C45</f>
        <v xml:space="preserve"> </v>
      </c>
      <c r="AV7" s="188"/>
      <c r="AW7" s="188"/>
      <c r="AX7" s="188"/>
      <c r="AY7" s="188"/>
      <c r="AZ7" s="188"/>
      <c r="BA7" s="188"/>
      <c r="BB7" s="189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  <row r="9" spans="1:92" x14ac:dyDescent="0.25">
      <c r="A9" s="1">
        <v>1</v>
      </c>
      <c r="B9" s="1" t="s">
        <v>230</v>
      </c>
      <c r="C9" s="1" t="s">
        <v>275</v>
      </c>
      <c r="D9" s="1" t="s">
        <v>231</v>
      </c>
      <c r="E9" s="1" t="s">
        <v>276</v>
      </c>
      <c r="F9" s="1" t="s">
        <v>143</v>
      </c>
      <c r="G9" s="62">
        <v>0</v>
      </c>
      <c r="H9" s="80">
        <v>72.739999999999995</v>
      </c>
      <c r="J9" s="87">
        <v>0</v>
      </c>
      <c r="K9" s="81">
        <v>39.75</v>
      </c>
      <c r="M9" s="62">
        <v>1</v>
      </c>
      <c r="N9" s="62">
        <v>1</v>
      </c>
      <c r="O9" s="63">
        <v>0</v>
      </c>
      <c r="P9" s="82">
        <v>58.28</v>
      </c>
      <c r="R9" s="63">
        <v>0</v>
      </c>
      <c r="S9" s="82">
        <v>34.56</v>
      </c>
      <c r="U9" s="63">
        <v>1</v>
      </c>
      <c r="V9" s="63">
        <v>1</v>
      </c>
      <c r="W9" s="62">
        <v>4</v>
      </c>
      <c r="X9" s="81">
        <v>72.239999999999995</v>
      </c>
      <c r="AC9" s="62">
        <v>2</v>
      </c>
      <c r="AD9" s="62">
        <v>2</v>
      </c>
      <c r="BC9">
        <f>N9+V9+AD9+AL9+AT9+BB9</f>
        <v>4</v>
      </c>
      <c r="BD9" s="24">
        <f>IF($O$4&gt;0,(LARGE(($N9,$V9,$AD9,$AL9,$AT9,$BB9),1)),"0")</f>
        <v>2</v>
      </c>
      <c r="BE9" s="24">
        <f>BC9-BD9</f>
        <v>2</v>
      </c>
      <c r="BF9" s="1">
        <v>1</v>
      </c>
      <c r="BI9" s="99" t="s">
        <v>303</v>
      </c>
      <c r="BK9">
        <f>IF(G9&gt;99,199,G9)</f>
        <v>0</v>
      </c>
      <c r="BL9">
        <f>IF(H9&gt;99,0,H9)</f>
        <v>72.739999999999995</v>
      </c>
      <c r="BM9">
        <f>IF(J9&gt;99,199,J9)</f>
        <v>0</v>
      </c>
      <c r="BN9">
        <f>IF(K9&gt;99,0,K9)</f>
        <v>39.75</v>
      </c>
      <c r="BO9">
        <f>BK9+BM9</f>
        <v>0</v>
      </c>
      <c r="BP9">
        <f>IF(O9&gt;99,199,O9)</f>
        <v>0</v>
      </c>
      <c r="BQ9">
        <f>IF(P9&gt;99,0,P9)</f>
        <v>58.28</v>
      </c>
      <c r="BR9">
        <f>IF(R9&gt;99,199,R9)</f>
        <v>0</v>
      </c>
      <c r="BS9">
        <f>IF(S9&gt;99,0,S9)</f>
        <v>34.56</v>
      </c>
      <c r="BT9">
        <f>BP9+BR9</f>
        <v>0</v>
      </c>
      <c r="BU9">
        <f>IF(W9&gt;99,199,W9)</f>
        <v>4</v>
      </c>
      <c r="BV9">
        <f>IF(X9&gt;99,0,X9)</f>
        <v>72.239999999999995</v>
      </c>
      <c r="BW9">
        <f>IF(Z9&gt;99,199,Z9)</f>
        <v>0</v>
      </c>
      <c r="BX9">
        <f>IF(AA9&gt;99,0,AA9)</f>
        <v>0</v>
      </c>
      <c r="BY9">
        <f>BU9+BW9</f>
        <v>4</v>
      </c>
      <c r="BZ9">
        <f>IF(AE9&gt;99,199,AE9)</f>
        <v>0</v>
      </c>
      <c r="CA9">
        <f>IF(AF9&gt;99,0,AF9)</f>
        <v>0</v>
      </c>
      <c r="CB9">
        <f>IF(AH9&gt;99,199,AH9)</f>
        <v>0</v>
      </c>
      <c r="CC9">
        <f>IF(AI9&gt;99,0,AI9)</f>
        <v>0</v>
      </c>
      <c r="CD9">
        <f>BZ9+CB9</f>
        <v>0</v>
      </c>
      <c r="CE9">
        <f>IF(AM9&gt;99,199,AM9)</f>
        <v>0</v>
      </c>
      <c r="CF9">
        <f>IF(AN9&gt;99,0,AN9)</f>
        <v>0</v>
      </c>
      <c r="CG9">
        <f>IF(AP9&gt;99,199,AP9)</f>
        <v>0</v>
      </c>
      <c r="CH9">
        <f>IF(AQ9&gt;99,0,AQ9)</f>
        <v>0</v>
      </c>
      <c r="CI9">
        <f>CE9+CG9</f>
        <v>0</v>
      </c>
      <c r="CJ9">
        <f>IF(AU9&gt;99,199,AU9)</f>
        <v>0</v>
      </c>
      <c r="CK9">
        <f>IF(AV9&gt;99,0,AV9)</f>
        <v>0</v>
      </c>
      <c r="CL9">
        <f>IF(AX9&gt;99,199,AX9)</f>
        <v>0</v>
      </c>
      <c r="CM9">
        <f>IF(AY9&gt;99,0,AY9)</f>
        <v>0</v>
      </c>
      <c r="CN9">
        <f>CJ9+CL9</f>
        <v>0</v>
      </c>
    </row>
    <row r="10" spans="1:92" x14ac:dyDescent="0.25">
      <c r="A10" s="1">
        <v>2</v>
      </c>
      <c r="B10" s="1" t="s">
        <v>233</v>
      </c>
      <c r="C10" s="1" t="s">
        <v>278</v>
      </c>
      <c r="D10" s="1" t="s">
        <v>178</v>
      </c>
      <c r="E10" s="1" t="s">
        <v>276</v>
      </c>
      <c r="F10" s="1" t="s">
        <v>153</v>
      </c>
      <c r="G10" s="62">
        <v>4</v>
      </c>
      <c r="H10" s="80">
        <v>72.56</v>
      </c>
      <c r="M10" s="62">
        <v>2</v>
      </c>
      <c r="N10" s="62">
        <v>2</v>
      </c>
      <c r="O10" s="63">
        <v>6</v>
      </c>
      <c r="P10" s="82">
        <v>75.88</v>
      </c>
      <c r="U10" s="63">
        <v>2</v>
      </c>
      <c r="V10" s="63">
        <v>2</v>
      </c>
      <c r="W10" s="62">
        <v>0</v>
      </c>
      <c r="X10" s="81">
        <v>61.96</v>
      </c>
      <c r="Z10" s="62">
        <v>0</v>
      </c>
      <c r="AA10" s="81">
        <v>36.229999999999997</v>
      </c>
      <c r="AC10" s="62">
        <v>1</v>
      </c>
      <c r="AD10" s="62">
        <v>1</v>
      </c>
      <c r="BC10">
        <f>N10+V10+AD10+AL10+AT10+BB10</f>
        <v>5</v>
      </c>
      <c r="BD10" s="24">
        <f>IF($O$4&gt;0,(LARGE(($N10,$V10,$AD10,$AL10,$AT10,$BB10),1)),"0")</f>
        <v>2</v>
      </c>
      <c r="BE10" s="24">
        <f>BC10-BD10</f>
        <v>3</v>
      </c>
      <c r="BF10" s="1">
        <v>2</v>
      </c>
      <c r="BI10" s="99" t="s">
        <v>304</v>
      </c>
      <c r="BK10">
        <f>IF(G10&gt;99,199,G10)</f>
        <v>4</v>
      </c>
      <c r="BL10">
        <f>IF(H10&gt;99,0,H10)</f>
        <v>72.56</v>
      </c>
      <c r="BM10">
        <f>IF(J10&gt;99,199,J10)</f>
        <v>0</v>
      </c>
      <c r="BN10">
        <f>IF(K10&gt;99,0,K10)</f>
        <v>0</v>
      </c>
      <c r="BO10">
        <f>BK10+BM10</f>
        <v>4</v>
      </c>
      <c r="BP10">
        <f>IF(O10&gt;99,199,O10)</f>
        <v>6</v>
      </c>
      <c r="BQ10">
        <f>IF(P10&gt;99,0,P10)</f>
        <v>75.88</v>
      </c>
      <c r="BR10">
        <f>IF(R10&gt;99,199,R10)</f>
        <v>0</v>
      </c>
      <c r="BS10">
        <f>IF(S10&gt;99,0,S10)</f>
        <v>0</v>
      </c>
      <c r="BT10">
        <f>BP10+BR10</f>
        <v>6</v>
      </c>
      <c r="BU10">
        <f>IF(W10&gt;99,199,W10)</f>
        <v>0</v>
      </c>
      <c r="BV10">
        <f>IF(X10&gt;99,0,X10)</f>
        <v>61.96</v>
      </c>
      <c r="BW10">
        <f>IF(Z10&gt;99,199,Z10)</f>
        <v>0</v>
      </c>
      <c r="BX10">
        <f>IF(AA10&gt;99,0,AA10)</f>
        <v>36.229999999999997</v>
      </c>
      <c r="BY10">
        <f>BU10+BW10</f>
        <v>0</v>
      </c>
      <c r="BZ10">
        <f>IF(AE10&gt;99,199,AE10)</f>
        <v>0</v>
      </c>
      <c r="CA10">
        <f>IF(AF10&gt;99,0,AF10)</f>
        <v>0</v>
      </c>
      <c r="CB10">
        <f>IF(AH10&gt;99,199,AH10)</f>
        <v>0</v>
      </c>
      <c r="CC10">
        <f>IF(AI10&gt;99,0,AI10)</f>
        <v>0</v>
      </c>
      <c r="CD10">
        <f>BZ10+CB10</f>
        <v>0</v>
      </c>
      <c r="CE10">
        <f>IF(AM10&gt;99,199,AM10)</f>
        <v>0</v>
      </c>
      <c r="CF10">
        <f>IF(AN10&gt;99,0,AN10)</f>
        <v>0</v>
      </c>
      <c r="CG10">
        <f>IF(AP10&gt;99,199,AP10)</f>
        <v>0</v>
      </c>
      <c r="CH10">
        <f>IF(AQ10&gt;99,0,AQ10)</f>
        <v>0</v>
      </c>
      <c r="CI10">
        <f>CE10+CG10</f>
        <v>0</v>
      </c>
      <c r="CJ10">
        <f>IF(AU10&gt;99,199,AU10)</f>
        <v>0</v>
      </c>
      <c r="CK10">
        <f>IF(AV10&gt;99,0,AV10)</f>
        <v>0</v>
      </c>
      <c r="CL10">
        <f>IF(AX10&gt;99,199,AX10)</f>
        <v>0</v>
      </c>
      <c r="CM10">
        <f>IF(AY10&gt;99,0,AY10)</f>
        <v>0</v>
      </c>
      <c r="CN10">
        <f>CJ10+CL10</f>
        <v>0</v>
      </c>
    </row>
  </sheetData>
  <sheetProtection sheet="1" objects="1" scenarios="1"/>
  <sortState xmlns:xlrd2="http://schemas.microsoft.com/office/spreadsheetml/2017/richdata2" ref="A9:XFD11">
    <sortCondition ref="BE9"/>
  </sortState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type="whole" allowBlank="1" showInputMessage="1" showErrorMessage="1" sqref="BG3" xr:uid="{00000000-0002-0000-0800-000000000000}">
      <formula1>1</formula1>
      <formula2>4</formula2>
    </dataValidation>
    <dataValidation type="whole" allowBlank="1" showInputMessage="1" showErrorMessage="1" sqref="BG4" xr:uid="{00000000-0002-0000-0800-000001000000}">
      <formula1>1</formula1>
      <formula2>2</formula2>
    </dataValidation>
    <dataValidation type="whole" operator="lessThan" allowBlank="1" showInputMessage="1" showErrorMessage="1" sqref="BG5" xr:uid="{00000000-0002-0000-0800-000002000000}">
      <formula1>9</formula1>
    </dataValidation>
    <dataValidation type="whole" operator="lessThan" allowBlank="1" showInputMessage="1" showErrorMessage="1" sqref="BG6" xr:uid="{00000000-0002-0000-0800-000003000000}">
      <formula1>340</formula1>
    </dataValidation>
    <dataValidation type="list" allowBlank="1" showInputMessage="1" showErrorMessage="1" sqref="BH1:BH2 BH9:BH65436" xr:uid="{00000000-0002-0000-0800-000004000000}">
      <formula1>"ja,nee"</formula1>
    </dataValidation>
    <dataValidation type="decimal" allowBlank="1" showInputMessage="1" showErrorMessage="1" sqref="H1:H2 K1:K2 P1:P2 S1:S2 X1:X2 AA1:AA2 AI1:AI2 AF1:AF2 AN1:AN2 AQ1:AQ2 AY1:AY2 AV1:AV2 AV9:AV65436 AY9:AY65436 AN9:AN65436 AQ9:AQ65436 AF9:AF65436 K9:K65436 S9:S65436 P9:P65436 X9:X65436 AA9:AA65436 H9:H65436 AI9:AI65436" xr:uid="{00000000-0002-0000-0800-000005000000}">
      <formula1>0</formula1>
      <formula2>999</formula2>
    </dataValidation>
    <dataValidation type="decimal" allowBlank="1" showInputMessage="1" showErrorMessage="1" sqref="L1:L2 I1:I2 T1:T2 Q1:Q2 AG1:AG2 AB1:AB2 Y1:Y2 AJ1:AJ2 AR1:AR2 AO1:AO2 AW1:AW2 AZ1:AZ2 AZ9:AZ65436 AW9:AW65436 AR9:AR65436 AO9:AO65436 AJ9:AJ65436 Q9:Q65436 AG9:AG65436 AB9:AB65436 I9:I65436 T9:T65436 Y9:Y65436 L9:L65436" xr:uid="{00000000-0002-0000-0800-000006000000}">
      <formula1>0</formula1>
      <formula2>10</formula2>
    </dataValidation>
    <dataValidation operator="lessThan" allowBlank="1" showInputMessage="1" showErrorMessage="1" sqref="O1:O2 AE1:AE2 AU1:AU2 AU9:AU65436 AE9:AE65436 O9:O65436" xr:uid="{00000000-0002-0000-0800-000007000000}"/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865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6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7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8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9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0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1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2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31750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3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4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5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6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7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8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9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31750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0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1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31750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2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3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31750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4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9">
    <pageSetUpPr fitToPage="1"/>
  </sheetPr>
  <dimension ref="A1:CN9"/>
  <sheetViews>
    <sheetView workbookViewId="0">
      <pane xSplit="5" ySplit="8" topLeftCell="N9" activePane="bottomRight" state="frozen"/>
      <selection activeCell="C4" sqref="C4:E4"/>
      <selection pane="topRight" activeCell="C4" sqref="C4:E4"/>
      <selection pane="bottomLeft" activeCell="C4" sqref="C4:E4"/>
      <selection pane="bottomRight" activeCell="O4" sqref="O4:V4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5.453125" style="80" customWidth="1"/>
    <col min="9" max="9" width="4.1796875" style="67" hidden="1" customWidth="1"/>
    <col min="10" max="10" width="3.54296875" style="87" customWidth="1"/>
    <col min="11" max="11" width="5.453125" style="81" customWidth="1"/>
    <col min="12" max="12" width="4.1796875" style="68" hidden="1" customWidth="1"/>
    <col min="13" max="14" width="3" style="62" customWidth="1"/>
    <col min="15" max="15" width="3.54296875" style="63" customWidth="1"/>
    <col min="16" max="16" width="5.453125" style="82" customWidth="1"/>
    <col min="17" max="17" width="4.1796875" style="70" hidden="1" customWidth="1"/>
    <col min="18" max="18" width="3.54296875" style="63" customWidth="1"/>
    <col min="19" max="19" width="5.453125" style="82" customWidth="1"/>
    <col min="20" max="20" width="4.1796875" style="70" hidden="1" customWidth="1"/>
    <col min="21" max="22" width="3" style="63" customWidth="1"/>
    <col min="23" max="23" width="3.54296875" style="62" customWidth="1"/>
    <col min="24" max="24" width="5.453125" style="81" customWidth="1"/>
    <col min="25" max="25" width="4.1796875" style="68" hidden="1" customWidth="1"/>
    <col min="26" max="26" width="3.54296875" style="62" customWidth="1"/>
    <col min="27" max="27" width="5.453125" style="81" customWidth="1"/>
    <col min="28" max="28" width="4.1796875" style="68" hidden="1" customWidth="1"/>
    <col min="29" max="30" width="3" style="62" customWidth="1"/>
    <col min="31" max="31" width="3.54296875" style="63" hidden="1" customWidth="1"/>
    <col min="32" max="32" width="5.453125" style="82" hidden="1" customWidth="1"/>
    <col min="33" max="33" width="4.1796875" style="70" hidden="1" customWidth="1"/>
    <col min="34" max="34" width="3.54296875" style="63" hidden="1" customWidth="1"/>
    <col min="35" max="35" width="5.453125" style="82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5.453125" style="81" hidden="1" customWidth="1"/>
    <col min="41" max="41" width="4.1796875" style="68" hidden="1" customWidth="1"/>
    <col min="42" max="42" width="3.54296875" style="62" hidden="1" customWidth="1"/>
    <col min="43" max="43" width="5.453125" style="81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5.453125" style="82" hidden="1" customWidth="1"/>
    <col min="49" max="49" width="4.1796875" style="70" hidden="1" customWidth="1"/>
    <col min="50" max="50" width="3.54296875" style="63" hidden="1" customWidth="1"/>
    <col min="51" max="51" width="5.453125" style="82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5.5429687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  <col min="93" max="16384" width="9.1796875" style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>
        <v>1</v>
      </c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131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65" t="s">
        <v>120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>
        <v>2</v>
      </c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83" t="str">
        <f>Instellingen!C43</f>
        <v xml:space="preserve"> </v>
      </c>
      <c r="AF7" s="184"/>
      <c r="AG7" s="184"/>
      <c r="AH7" s="184"/>
      <c r="AI7" s="184"/>
      <c r="AJ7" s="184"/>
      <c r="AK7" s="184"/>
      <c r="AL7" s="185"/>
      <c r="AM7" s="148" t="str">
        <f>Instellingen!C44</f>
        <v xml:space="preserve"> </v>
      </c>
      <c r="AN7" s="186"/>
      <c r="AO7" s="186"/>
      <c r="AP7" s="186"/>
      <c r="AQ7" s="186"/>
      <c r="AR7" s="186"/>
      <c r="AS7" s="186"/>
      <c r="AT7" s="187"/>
      <c r="AU7" s="183" t="str">
        <f>Instellingen!C45</f>
        <v xml:space="preserve"> </v>
      </c>
      <c r="AV7" s="188"/>
      <c r="AW7" s="188"/>
      <c r="AX7" s="188"/>
      <c r="AY7" s="188"/>
      <c r="AZ7" s="188"/>
      <c r="BA7" s="188"/>
      <c r="BB7" s="189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  <row r="9" spans="1:92" x14ac:dyDescent="0.25">
      <c r="A9" s="1">
        <v>1</v>
      </c>
      <c r="B9" s="1" t="s">
        <v>232</v>
      </c>
      <c r="C9" s="1" t="s">
        <v>265</v>
      </c>
      <c r="D9" s="1" t="s">
        <v>167</v>
      </c>
      <c r="E9" s="1" t="s">
        <v>277</v>
      </c>
      <c r="F9" s="1" t="s">
        <v>168</v>
      </c>
      <c r="G9" s="62">
        <v>4</v>
      </c>
      <c r="H9" s="80">
        <v>65.38</v>
      </c>
      <c r="M9" s="62">
        <v>1</v>
      </c>
      <c r="N9" s="62">
        <v>1</v>
      </c>
      <c r="O9" s="63">
        <v>0</v>
      </c>
      <c r="P9" s="82">
        <v>60.91</v>
      </c>
      <c r="R9" s="63">
        <v>0</v>
      </c>
      <c r="S9" s="82">
        <v>35.35</v>
      </c>
      <c r="U9" s="63">
        <v>1</v>
      </c>
      <c r="V9" s="63">
        <v>1</v>
      </c>
      <c r="W9" s="62">
        <v>0</v>
      </c>
      <c r="X9" s="81">
        <v>63.6</v>
      </c>
      <c r="Z9" s="62">
        <v>4</v>
      </c>
      <c r="AA9" s="81">
        <v>34.99</v>
      </c>
      <c r="AC9" s="62">
        <v>1</v>
      </c>
      <c r="AD9" s="62">
        <v>1</v>
      </c>
      <c r="BC9">
        <f>N9+V9+AD9+AL9+AT9+BB9</f>
        <v>3</v>
      </c>
      <c r="BD9" s="24">
        <f>IF($O$4&gt;0,(LARGE(($N9,$V9,$AD9,$AL9,$AT9,$BB9),1)),"0")</f>
        <v>1</v>
      </c>
      <c r="BE9" s="24">
        <f>BC9-BD9</f>
        <v>2</v>
      </c>
      <c r="BF9" s="1">
        <v>1</v>
      </c>
      <c r="BI9" s="99" t="s">
        <v>303</v>
      </c>
      <c r="BK9">
        <f>IF(G9&gt;99,199,G9)</f>
        <v>4</v>
      </c>
      <c r="BL9">
        <f>IF(H9&gt;99,0,H9)</f>
        <v>65.38</v>
      </c>
      <c r="BM9">
        <f>IF(J9&gt;99,199,J9)</f>
        <v>0</v>
      </c>
      <c r="BN9">
        <f>IF(K9&gt;99,0,K9)</f>
        <v>0</v>
      </c>
      <c r="BO9">
        <f>BK9+BM9</f>
        <v>4</v>
      </c>
      <c r="BP9">
        <f>IF(O9&gt;99,199,O9)</f>
        <v>0</v>
      </c>
      <c r="BQ9">
        <f>IF(P9&gt;99,0,P9)</f>
        <v>60.91</v>
      </c>
      <c r="BR9">
        <f>IF(R9&gt;99,199,R9)</f>
        <v>0</v>
      </c>
      <c r="BS9">
        <f>IF(S9&gt;99,0,S9)</f>
        <v>35.35</v>
      </c>
      <c r="BT9">
        <f>BP9+BR9</f>
        <v>0</v>
      </c>
      <c r="BU9">
        <f>IF(W9&gt;99,199,W9)</f>
        <v>0</v>
      </c>
      <c r="BV9">
        <f>IF(X9&gt;99,0,X9)</f>
        <v>63.6</v>
      </c>
      <c r="BW9">
        <f>IF(Z9&gt;99,199,Z9)</f>
        <v>4</v>
      </c>
      <c r="BX9">
        <f>IF(AA9&gt;99,0,AA9)</f>
        <v>34.99</v>
      </c>
      <c r="BY9">
        <f>BU9+BW9</f>
        <v>4</v>
      </c>
      <c r="BZ9">
        <f>IF(AE9&gt;99,199,AE9)</f>
        <v>0</v>
      </c>
      <c r="CA9">
        <f>IF(AF9&gt;99,0,AF9)</f>
        <v>0</v>
      </c>
      <c r="CB9">
        <f>IF(AH9&gt;99,199,AH9)</f>
        <v>0</v>
      </c>
      <c r="CC9">
        <f>IF(AI9&gt;99,0,AI9)</f>
        <v>0</v>
      </c>
      <c r="CD9">
        <f>BZ9+CB9</f>
        <v>0</v>
      </c>
      <c r="CE9">
        <f>IF(AM9&gt;99,199,AM9)</f>
        <v>0</v>
      </c>
      <c r="CF9">
        <f>IF(AN9&gt;99,0,AN9)</f>
        <v>0</v>
      </c>
      <c r="CG9">
        <f>IF(AP9&gt;99,199,AP9)</f>
        <v>0</v>
      </c>
      <c r="CH9">
        <f>IF(AQ9&gt;99,0,AQ9)</f>
        <v>0</v>
      </c>
      <c r="CI9">
        <f>CE9+CG9</f>
        <v>0</v>
      </c>
      <c r="CJ9">
        <f>IF(AU9&gt;99,199,AU9)</f>
        <v>0</v>
      </c>
      <c r="CK9">
        <f>IF(AV9&gt;99,0,AV9)</f>
        <v>0</v>
      </c>
      <c r="CL9">
        <f>IF(AX9&gt;99,199,AX9)</f>
        <v>0</v>
      </c>
      <c r="CM9">
        <f>IF(AY9&gt;99,0,AY9)</f>
        <v>0</v>
      </c>
      <c r="CN9">
        <f>CJ9+CL9</f>
        <v>0</v>
      </c>
    </row>
  </sheetData>
  <sheetProtection sheet="1" objects="1" scenarios="1"/>
  <sortState xmlns:xlrd2="http://schemas.microsoft.com/office/spreadsheetml/2017/richdata2" ref="A9:XFD9">
    <sortCondition ref="BE9"/>
  </sortState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operator="lessThan" allowBlank="1" showInputMessage="1" showErrorMessage="1" sqref="O1:O2 AE1:AE2 AU1:AU2 AU9:AU65436 AE9:AE65436 O9:O65436" xr:uid="{00000000-0002-0000-0900-000000000000}"/>
    <dataValidation type="decimal" allowBlank="1" showInputMessage="1" showErrorMessage="1" sqref="L1:L2 I1:I2 T1:T2 Q1:Q2 AG1:AG2 AB1:AB2 Y1:Y2 AJ1:AJ2 AR1:AR2 AO1:AO2 AW1:AW2 AZ1:AZ2 AZ9:AZ65436 AW9:AW65436 AR9:AR65436 AO9:AO65436 AJ9:AJ65436 Q9:Q65436 AG9:AG65436 AB9:AB65436 I9:I65436 T9:T65436 Y9:Y65436 L9:L65436" xr:uid="{00000000-0002-0000-0900-000001000000}">
      <formula1>0</formula1>
      <formula2>10</formula2>
    </dataValidation>
    <dataValidation type="decimal" allowBlank="1" showInputMessage="1" showErrorMessage="1" sqref="H1:H2 K1:K2 P1:P2 S1:S2 X1:X2 AA1:AA2 AI1:AI2 AF1:AF2 AN1:AN2 AQ1:AQ2 AY1:AY2 AV1:AV2 AV9:AV65436 AY9:AY65436 AN9:AN65436 AQ9:AQ65436 AF9:AF65436 K9:K65436 S9:S65436 P9:P65436 X9:X65436 AA9:AA65436 H9:H65436 AI9:AI65436" xr:uid="{00000000-0002-0000-0900-000002000000}">
      <formula1>0</formula1>
      <formula2>999</formula2>
    </dataValidation>
    <dataValidation type="list" allowBlank="1" showInputMessage="1" showErrorMessage="1" sqref="BH1:BH2 BH9:BH65436" xr:uid="{00000000-0002-0000-0900-000003000000}">
      <formula1>"ja,nee"</formula1>
    </dataValidation>
    <dataValidation type="whole" operator="lessThan" allowBlank="1" showInputMessage="1" showErrorMessage="1" sqref="BG6" xr:uid="{00000000-0002-0000-0900-000004000000}">
      <formula1>340</formula1>
    </dataValidation>
    <dataValidation type="whole" operator="lessThan" allowBlank="1" showInputMessage="1" showErrorMessage="1" sqref="BG5" xr:uid="{00000000-0002-0000-0900-000005000000}">
      <formula1>9</formula1>
    </dataValidation>
    <dataValidation type="whole" allowBlank="1" showInputMessage="1" showErrorMessage="1" sqref="BG4" xr:uid="{00000000-0002-0000-0900-000006000000}">
      <formula1>1</formula1>
      <formula2>2</formula2>
    </dataValidation>
    <dataValidation type="whole" allowBlank="1" showInputMessage="1" showErrorMessage="1" sqref="BG3" xr:uid="{00000000-0002-0000-0900-000007000000}">
      <formula1>1</formula1>
      <formula2>4</formula2>
    </dataValidation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5889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0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1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2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3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4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5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6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31750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7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8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9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0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1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2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3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31750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4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5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31750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6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7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31750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8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>
    <pageSetUpPr fitToPage="1"/>
  </sheetPr>
  <dimension ref="A1:CN8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B9" sqref="B9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5.453125" style="80" customWidth="1"/>
    <col min="9" max="9" width="4.1796875" style="67" hidden="1" customWidth="1"/>
    <col min="10" max="10" width="3.54296875" style="87" customWidth="1"/>
    <col min="11" max="11" width="5.453125" style="81" customWidth="1"/>
    <col min="12" max="12" width="4.1796875" style="68" hidden="1" customWidth="1"/>
    <col min="13" max="14" width="3" style="62" customWidth="1"/>
    <col min="15" max="15" width="3.54296875" style="63" customWidth="1"/>
    <col min="16" max="16" width="5.453125" style="82" customWidth="1"/>
    <col min="17" max="17" width="4.1796875" style="70" hidden="1" customWidth="1"/>
    <col min="18" max="18" width="3.54296875" style="63" customWidth="1"/>
    <col min="19" max="19" width="5.453125" style="82" customWidth="1"/>
    <col min="20" max="20" width="4.1796875" style="70" hidden="1" customWidth="1"/>
    <col min="21" max="22" width="3" style="63" customWidth="1"/>
    <col min="23" max="23" width="3.54296875" style="62" customWidth="1"/>
    <col min="24" max="24" width="5.453125" style="81" customWidth="1"/>
    <col min="25" max="25" width="4.1796875" style="68" hidden="1" customWidth="1"/>
    <col min="26" max="26" width="3.54296875" style="62" customWidth="1"/>
    <col min="27" max="27" width="5.453125" style="81" customWidth="1"/>
    <col min="28" max="28" width="4.1796875" style="68" hidden="1" customWidth="1"/>
    <col min="29" max="30" width="3" style="62" customWidth="1"/>
    <col min="31" max="31" width="3.54296875" style="63" hidden="1" customWidth="1"/>
    <col min="32" max="32" width="5.453125" style="82" hidden="1" customWidth="1"/>
    <col min="33" max="33" width="4.1796875" style="70" hidden="1" customWidth="1"/>
    <col min="34" max="34" width="3.54296875" style="63" hidden="1" customWidth="1"/>
    <col min="35" max="35" width="5.453125" style="82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5.453125" style="81" hidden="1" customWidth="1"/>
    <col min="41" max="41" width="4.1796875" style="68" hidden="1" customWidth="1"/>
    <col min="42" max="42" width="3.54296875" style="62" hidden="1" customWidth="1"/>
    <col min="43" max="43" width="5.453125" style="81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5.453125" style="82" hidden="1" customWidth="1"/>
    <col min="49" max="49" width="4.1796875" style="70" hidden="1" customWidth="1"/>
    <col min="50" max="50" width="3.54296875" style="63" hidden="1" customWidth="1"/>
    <col min="51" max="51" width="5.453125" style="82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5.5429687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  <col min="93" max="16384" width="9.1796875" style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/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131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65" t="s">
        <v>119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/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83" t="str">
        <f>Instellingen!C43</f>
        <v xml:space="preserve"> </v>
      </c>
      <c r="AF7" s="184"/>
      <c r="AG7" s="184"/>
      <c r="AH7" s="184"/>
      <c r="AI7" s="184"/>
      <c r="AJ7" s="184"/>
      <c r="AK7" s="184"/>
      <c r="AL7" s="185"/>
      <c r="AM7" s="148" t="str">
        <f>Instellingen!C44</f>
        <v xml:space="preserve"> </v>
      </c>
      <c r="AN7" s="186"/>
      <c r="AO7" s="186"/>
      <c r="AP7" s="186"/>
      <c r="AQ7" s="186"/>
      <c r="AR7" s="186"/>
      <c r="AS7" s="186"/>
      <c r="AT7" s="187"/>
      <c r="AU7" s="183" t="str">
        <f>Instellingen!C45</f>
        <v xml:space="preserve"> </v>
      </c>
      <c r="AV7" s="188"/>
      <c r="AW7" s="188"/>
      <c r="AX7" s="188"/>
      <c r="AY7" s="188"/>
      <c r="AZ7" s="188"/>
      <c r="BA7" s="188"/>
      <c r="BB7" s="189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</sheetData>
  <sheetProtection sheet="1" objects="1" scenarios="1"/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type="whole" allowBlank="1" showInputMessage="1" showErrorMessage="1" sqref="BG3" xr:uid="{00000000-0002-0000-0A00-000000000000}">
      <formula1>1</formula1>
      <formula2>4</formula2>
    </dataValidation>
    <dataValidation type="whole" allowBlank="1" showInputMessage="1" showErrorMessage="1" sqref="BG4" xr:uid="{00000000-0002-0000-0A00-000001000000}">
      <formula1>1</formula1>
      <formula2>2</formula2>
    </dataValidation>
    <dataValidation type="whole" operator="lessThan" allowBlank="1" showInputMessage="1" showErrorMessage="1" sqref="BG5" xr:uid="{00000000-0002-0000-0A00-000002000000}">
      <formula1>9</formula1>
    </dataValidation>
    <dataValidation type="whole" operator="lessThan" allowBlank="1" showInputMessage="1" showErrorMessage="1" sqref="BG6" xr:uid="{00000000-0002-0000-0A00-000003000000}">
      <formula1>340</formula1>
    </dataValidation>
    <dataValidation type="list" allowBlank="1" showInputMessage="1" showErrorMessage="1" sqref="BH1:BH2 BH9:BH65536" xr:uid="{00000000-0002-0000-0A00-000004000000}">
      <formula1>"ja,nee"</formula1>
    </dataValidation>
    <dataValidation type="decimal" allowBlank="1" showInputMessage="1" showErrorMessage="1" sqref="H1:H2 K1:K2 P1:P2 S1:S2 X1:X2 AA1:AA2 AI1:AI2 AF1:AF2 AN1:AN2 AQ1:AQ2 AY1:AY2 AV1:AV2 AV9:AV65536 AY9:AY65536 AN9:AN65536 AQ9:AQ65536 AF9:AF65536 K9:K65536 S9:S65536 P9:P65536 X9:X65536 AA9:AA65536 H9:H65536 AI9:AI65536" xr:uid="{00000000-0002-0000-0A00-000005000000}">
      <formula1>0</formula1>
      <formula2>999</formula2>
    </dataValidation>
    <dataValidation type="decimal" allowBlank="1" showInputMessage="1" showErrorMessage="1" sqref="L1:L2 I1:I2 T1:T2 Q1:Q2 AG1:AG2 AB1:AB2 Y1:Y2 AJ1:AJ2 AR1:AR2 AO1:AO2 AW1:AW2 AZ1:AZ2 AZ9:AZ65536 AW9:AW65536 AR9:AR65536 AO9:AO65536 AJ9:AJ65536 Q9:Q65536 AG9:AG65536 AB9:AB65536 I9:I65536 T9:T65536 Y9:Y65536 L9:L65536" xr:uid="{00000000-0002-0000-0A00-000006000000}">
      <formula1>0</formula1>
      <formula2>10</formula2>
    </dataValidation>
    <dataValidation operator="lessThan" allowBlank="1" showInputMessage="1" showErrorMessage="1" sqref="O1:O2 AE1:AE2 AU1:AU2 AU9:AU65536 AE9:AE65536 O9:O65536" xr:uid="{00000000-0002-0000-0A00-000007000000}"/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7697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98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99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00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01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02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03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04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31750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05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06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07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08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09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10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11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31750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12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13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31750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14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15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31750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16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0">
    <pageSetUpPr fitToPage="1"/>
  </sheetPr>
  <dimension ref="A1:CN9"/>
  <sheetViews>
    <sheetView workbookViewId="0">
      <pane xSplit="5" ySplit="8" topLeftCell="N9" activePane="bottomRight" state="frozen"/>
      <selection activeCell="C4" sqref="C4:E4"/>
      <selection pane="topRight" activeCell="C4" sqref="C4:E4"/>
      <selection pane="bottomLeft" activeCell="C4" sqref="C4:E4"/>
      <selection pane="bottomRight" activeCell="BF9" sqref="BF9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5.453125" style="80" customWidth="1"/>
    <col min="9" max="9" width="4.1796875" style="67" hidden="1" customWidth="1"/>
    <col min="10" max="10" width="3.54296875" style="87" customWidth="1"/>
    <col min="11" max="11" width="5.453125" style="81" customWidth="1"/>
    <col min="12" max="12" width="4.1796875" style="68" hidden="1" customWidth="1"/>
    <col min="13" max="14" width="3" style="62" customWidth="1"/>
    <col min="15" max="15" width="3.54296875" style="63" customWidth="1"/>
    <col min="16" max="16" width="5.453125" style="82" customWidth="1"/>
    <col min="17" max="17" width="4.1796875" style="70" hidden="1" customWidth="1"/>
    <col min="18" max="18" width="3.54296875" style="63" customWidth="1"/>
    <col min="19" max="19" width="5.453125" style="82" customWidth="1"/>
    <col min="20" max="20" width="4.1796875" style="70" hidden="1" customWidth="1"/>
    <col min="21" max="22" width="3" style="63" customWidth="1"/>
    <col min="23" max="23" width="3.54296875" style="62" customWidth="1"/>
    <col min="24" max="24" width="5.453125" style="81" customWidth="1"/>
    <col min="25" max="25" width="4.1796875" style="68" hidden="1" customWidth="1"/>
    <col min="26" max="26" width="3.54296875" style="62" customWidth="1"/>
    <col min="27" max="27" width="5.453125" style="81" customWidth="1"/>
    <col min="28" max="28" width="4.1796875" style="68" hidden="1" customWidth="1"/>
    <col min="29" max="30" width="3" style="62" customWidth="1"/>
    <col min="31" max="31" width="3.54296875" style="63" hidden="1" customWidth="1"/>
    <col min="32" max="32" width="5.453125" style="82" hidden="1" customWidth="1"/>
    <col min="33" max="33" width="4.1796875" style="70" hidden="1" customWidth="1"/>
    <col min="34" max="34" width="3.54296875" style="63" hidden="1" customWidth="1"/>
    <col min="35" max="35" width="5.453125" style="82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5.453125" style="81" hidden="1" customWidth="1"/>
    <col min="41" max="41" width="4.1796875" style="68" hidden="1" customWidth="1"/>
    <col min="42" max="42" width="3.54296875" style="62" hidden="1" customWidth="1"/>
    <col min="43" max="43" width="5.453125" style="81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5.453125" style="82" hidden="1" customWidth="1"/>
    <col min="49" max="49" width="4.1796875" style="70" hidden="1" customWidth="1"/>
    <col min="50" max="50" width="3.54296875" style="63" hidden="1" customWidth="1"/>
    <col min="51" max="51" width="5.453125" style="82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5.5429687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  <col min="93" max="16384" width="9.1796875" style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/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137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65" t="s">
        <v>120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/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83" t="str">
        <f>Instellingen!C43</f>
        <v xml:space="preserve"> </v>
      </c>
      <c r="AF7" s="184"/>
      <c r="AG7" s="184"/>
      <c r="AH7" s="184"/>
      <c r="AI7" s="184"/>
      <c r="AJ7" s="184"/>
      <c r="AK7" s="184"/>
      <c r="AL7" s="185"/>
      <c r="AM7" s="148" t="str">
        <f>Instellingen!C44</f>
        <v xml:space="preserve"> </v>
      </c>
      <c r="AN7" s="186"/>
      <c r="AO7" s="186"/>
      <c r="AP7" s="186"/>
      <c r="AQ7" s="186"/>
      <c r="AR7" s="186"/>
      <c r="AS7" s="186"/>
      <c r="AT7" s="187"/>
      <c r="AU7" s="183" t="str">
        <f>Instellingen!C45</f>
        <v xml:space="preserve"> </v>
      </c>
      <c r="AV7" s="188"/>
      <c r="AW7" s="188"/>
      <c r="AX7" s="188"/>
      <c r="AY7" s="188"/>
      <c r="AZ7" s="188"/>
      <c r="BA7" s="188"/>
      <c r="BB7" s="189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  <row r="9" spans="1:92" x14ac:dyDescent="0.25">
      <c r="A9" s="1">
        <v>1</v>
      </c>
      <c r="B9" s="1" t="s">
        <v>234</v>
      </c>
      <c r="C9" s="1" t="s">
        <v>279</v>
      </c>
      <c r="D9" s="1" t="s">
        <v>235</v>
      </c>
      <c r="E9" s="1" t="s">
        <v>280</v>
      </c>
      <c r="F9" s="1" t="s">
        <v>153</v>
      </c>
      <c r="G9" s="62">
        <v>4</v>
      </c>
      <c r="H9" s="80">
        <v>75.19</v>
      </c>
      <c r="M9" s="62">
        <v>1</v>
      </c>
      <c r="N9" s="62">
        <v>1</v>
      </c>
      <c r="O9" s="63">
        <v>4</v>
      </c>
      <c r="P9" s="82">
        <v>67.459999999999994</v>
      </c>
      <c r="U9" s="63">
        <v>1</v>
      </c>
      <c r="V9" s="63">
        <v>1</v>
      </c>
      <c r="W9" s="62">
        <v>4</v>
      </c>
      <c r="X9" s="81">
        <v>65.92</v>
      </c>
      <c r="Z9" s="62">
        <v>4</v>
      </c>
      <c r="AA9" s="81">
        <v>38.58</v>
      </c>
      <c r="AC9" s="62">
        <v>1</v>
      </c>
      <c r="AD9" s="62">
        <v>1</v>
      </c>
      <c r="BC9">
        <f>N9+V9+AD9+AL9+AT9+BB9</f>
        <v>3</v>
      </c>
      <c r="BD9" s="24">
        <f>IF($O$4&gt;0,(LARGE(($N9,$V9,$AD9,$AL9,$AT9,$BB9),1)),"0")</f>
        <v>1</v>
      </c>
      <c r="BE9" s="24">
        <f>BC9-BD9</f>
        <v>2</v>
      </c>
      <c r="BF9" s="1">
        <v>1</v>
      </c>
      <c r="BI9" s="99" t="s">
        <v>303</v>
      </c>
      <c r="BK9">
        <f>IF(G9&gt;99,199,G9)</f>
        <v>4</v>
      </c>
      <c r="BL9">
        <f>IF(H9&gt;99,0,H9)</f>
        <v>75.19</v>
      </c>
      <c r="BM9">
        <f>IF(J9&gt;99,199,J9)</f>
        <v>0</v>
      </c>
      <c r="BN9">
        <f>IF(K9&gt;99,0,K9)</f>
        <v>0</v>
      </c>
      <c r="BO9">
        <f>BK9+BM9</f>
        <v>4</v>
      </c>
      <c r="BP9">
        <f>IF(O9&gt;99,199,O9)</f>
        <v>4</v>
      </c>
      <c r="BQ9">
        <f>IF(P9&gt;99,0,P9)</f>
        <v>67.459999999999994</v>
      </c>
      <c r="BR9">
        <f>IF(R9&gt;99,199,R9)</f>
        <v>0</v>
      </c>
      <c r="BS9">
        <f>IF(S9&gt;99,0,S9)</f>
        <v>0</v>
      </c>
      <c r="BT9">
        <f>BP9+BR9</f>
        <v>4</v>
      </c>
      <c r="BU9">
        <f>IF(W9&gt;99,199,W9)</f>
        <v>4</v>
      </c>
      <c r="BV9">
        <f>IF(X9&gt;99,0,X9)</f>
        <v>65.92</v>
      </c>
      <c r="BW9">
        <f>IF(Z9&gt;99,199,Z9)</f>
        <v>4</v>
      </c>
      <c r="BX9">
        <f>IF(AA9&gt;99,0,AA9)</f>
        <v>38.58</v>
      </c>
      <c r="BY9">
        <f>BU9+BW9</f>
        <v>8</v>
      </c>
      <c r="BZ9">
        <f>IF(AE9&gt;99,199,AE9)</f>
        <v>0</v>
      </c>
      <c r="CA9">
        <f>IF(AF9&gt;99,0,AF9)</f>
        <v>0</v>
      </c>
      <c r="CB9">
        <f>IF(AH9&gt;99,199,AH9)</f>
        <v>0</v>
      </c>
      <c r="CC9">
        <f>IF(AI9&gt;99,0,AI9)</f>
        <v>0</v>
      </c>
      <c r="CD9">
        <f>BZ9+CB9</f>
        <v>0</v>
      </c>
      <c r="CE9">
        <f>IF(AM9&gt;99,199,AM9)</f>
        <v>0</v>
      </c>
      <c r="CF9">
        <f>IF(AN9&gt;99,0,AN9)</f>
        <v>0</v>
      </c>
      <c r="CG9">
        <f>IF(AP9&gt;99,199,AP9)</f>
        <v>0</v>
      </c>
      <c r="CH9">
        <f>IF(AQ9&gt;99,0,AQ9)</f>
        <v>0</v>
      </c>
      <c r="CI9">
        <f>CE9+CG9</f>
        <v>0</v>
      </c>
      <c r="CJ9">
        <f>IF(AU9&gt;99,199,AU9)</f>
        <v>0</v>
      </c>
      <c r="CK9">
        <f>IF(AV9&gt;99,0,AV9)</f>
        <v>0</v>
      </c>
      <c r="CL9">
        <f>IF(AX9&gt;99,199,AX9)</f>
        <v>0</v>
      </c>
      <c r="CM9">
        <f>IF(AY9&gt;99,0,AY9)</f>
        <v>0</v>
      </c>
      <c r="CN9">
        <f>CJ9+CL9</f>
        <v>0</v>
      </c>
    </row>
  </sheetData>
  <sheetProtection sheet="1" objects="1" scenarios="1"/>
  <sortState xmlns:xlrd2="http://schemas.microsoft.com/office/spreadsheetml/2017/richdata2" ref="A9:XFD9">
    <sortCondition ref="BE9"/>
  </sortState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operator="lessThan" allowBlank="1" showInputMessage="1" showErrorMessage="1" sqref="O1:O2 AE1:AE2 AU1:AU2 AU9:AU65456 AE9:AE65456 O9:O65456" xr:uid="{00000000-0002-0000-0B00-000000000000}"/>
    <dataValidation type="decimal" allowBlank="1" showInputMessage="1" showErrorMessage="1" sqref="L1:L2 I1:I2 T1:T2 Q1:Q2 AG1:AG2 AB1:AB2 Y1:Y2 AJ1:AJ2 AR1:AR2 AO1:AO2 AW1:AW2 AZ1:AZ2 AZ9:AZ65456 AW9:AW65456 AR9:AR65456 AO9:AO65456 AJ9:AJ65456 Q9:Q65456 AG9:AG65456 AB9:AB65456 I9:I65456 T9:T65456 Y9:Y65456 L9:L65456" xr:uid="{00000000-0002-0000-0B00-000001000000}">
      <formula1>0</formula1>
      <formula2>10</formula2>
    </dataValidation>
    <dataValidation type="decimal" allowBlank="1" showInputMessage="1" showErrorMessage="1" sqref="H1:H2 K1:K2 P1:P2 S1:S2 X1:X2 AA1:AA2 AI1:AI2 AF1:AF2 AN1:AN2 AQ1:AQ2 AY1:AY2 AV1:AV2 AV9:AV65456 AY9:AY65456 AN9:AN65456 AQ9:AQ65456 AF9:AF65456 K9:K65456 S9:S65456 P9:P65456 X9:X65456 AA9:AA65456 H9:H65456 AI9:AI65456" xr:uid="{00000000-0002-0000-0B00-000002000000}">
      <formula1>0</formula1>
      <formula2>999</formula2>
    </dataValidation>
    <dataValidation type="list" allowBlank="1" showInputMessage="1" showErrorMessage="1" sqref="BH1:BH2 BH9:BH65456" xr:uid="{00000000-0002-0000-0B00-000003000000}">
      <formula1>"ja,nee"</formula1>
    </dataValidation>
    <dataValidation type="whole" operator="lessThan" allowBlank="1" showInputMessage="1" showErrorMessage="1" sqref="BG6" xr:uid="{00000000-0002-0000-0B00-000004000000}">
      <formula1>340</formula1>
    </dataValidation>
    <dataValidation type="whole" operator="lessThan" allowBlank="1" showInputMessage="1" showErrorMessage="1" sqref="BG5" xr:uid="{00000000-0002-0000-0B00-000005000000}">
      <formula1>9</formula1>
    </dataValidation>
    <dataValidation type="whole" allowBlank="1" showInputMessage="1" showErrorMessage="1" sqref="BG4" xr:uid="{00000000-0002-0000-0B00-000006000000}">
      <formula1>1</formula1>
      <formula2>2</formula2>
    </dataValidation>
    <dataValidation type="whole" allowBlank="1" showInputMessage="1" showErrorMessage="1" sqref="BG3" xr:uid="{00000000-0002-0000-0B00-000007000000}">
      <formula1>1</formula1>
      <formula2>4</formula2>
    </dataValidation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6913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4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5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6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7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8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9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0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31750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1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2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3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4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5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6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7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31750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8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9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31750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0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1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31750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2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6">
    <pageSetUpPr fitToPage="1"/>
  </sheetPr>
  <dimension ref="A1:CN8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B9" sqref="B9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5.453125" style="80" customWidth="1"/>
    <col min="9" max="9" width="4.1796875" style="67" hidden="1" customWidth="1"/>
    <col min="10" max="10" width="3.54296875" style="87" customWidth="1"/>
    <col min="11" max="11" width="5.453125" style="81" customWidth="1"/>
    <col min="12" max="12" width="4.1796875" style="68" hidden="1" customWidth="1"/>
    <col min="13" max="14" width="3" style="62" customWidth="1"/>
    <col min="15" max="15" width="3.54296875" style="63" customWidth="1"/>
    <col min="16" max="16" width="5.453125" style="82" customWidth="1"/>
    <col min="17" max="17" width="4.1796875" style="70" hidden="1" customWidth="1"/>
    <col min="18" max="18" width="3.54296875" style="63" customWidth="1"/>
    <col min="19" max="19" width="5.453125" style="82" customWidth="1"/>
    <col min="20" max="20" width="4.1796875" style="70" hidden="1" customWidth="1"/>
    <col min="21" max="22" width="3" style="63" customWidth="1"/>
    <col min="23" max="23" width="3.54296875" style="62" customWidth="1"/>
    <col min="24" max="24" width="5.453125" style="81" customWidth="1"/>
    <col min="25" max="25" width="4.1796875" style="68" hidden="1" customWidth="1"/>
    <col min="26" max="26" width="3.54296875" style="62" customWidth="1"/>
    <col min="27" max="27" width="5.453125" style="81" customWidth="1"/>
    <col min="28" max="28" width="4.1796875" style="68" hidden="1" customWidth="1"/>
    <col min="29" max="30" width="3" style="62" customWidth="1"/>
    <col min="31" max="31" width="3.54296875" style="63" hidden="1" customWidth="1"/>
    <col min="32" max="32" width="5.453125" style="82" hidden="1" customWidth="1"/>
    <col min="33" max="33" width="4.1796875" style="70" hidden="1" customWidth="1"/>
    <col min="34" max="34" width="3.54296875" style="63" hidden="1" customWidth="1"/>
    <col min="35" max="35" width="5.453125" style="82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5.453125" style="81" hidden="1" customWidth="1"/>
    <col min="41" max="41" width="4.1796875" style="68" hidden="1" customWidth="1"/>
    <col min="42" max="42" width="3.54296875" style="62" hidden="1" customWidth="1"/>
    <col min="43" max="43" width="5.453125" style="81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5.453125" style="82" hidden="1" customWidth="1"/>
    <col min="49" max="49" width="4.1796875" style="70" hidden="1" customWidth="1"/>
    <col min="50" max="50" width="3.54296875" style="63" hidden="1" customWidth="1"/>
    <col min="51" max="51" width="5.453125" style="82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5.5429687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  <col min="93" max="16384" width="9.1796875" style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/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138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65" t="s">
        <v>120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/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83" t="str">
        <f>Instellingen!C43</f>
        <v xml:space="preserve"> </v>
      </c>
      <c r="AF7" s="184"/>
      <c r="AG7" s="184"/>
      <c r="AH7" s="184"/>
      <c r="AI7" s="184"/>
      <c r="AJ7" s="184"/>
      <c r="AK7" s="184"/>
      <c r="AL7" s="185"/>
      <c r="AM7" s="148" t="str">
        <f>Instellingen!C44</f>
        <v xml:space="preserve"> </v>
      </c>
      <c r="AN7" s="186"/>
      <c r="AO7" s="186"/>
      <c r="AP7" s="186"/>
      <c r="AQ7" s="186"/>
      <c r="AR7" s="186"/>
      <c r="AS7" s="186"/>
      <c r="AT7" s="187"/>
      <c r="AU7" s="183" t="str">
        <f>Instellingen!C45</f>
        <v xml:space="preserve"> </v>
      </c>
      <c r="AV7" s="188"/>
      <c r="AW7" s="188"/>
      <c r="AX7" s="188"/>
      <c r="AY7" s="188"/>
      <c r="AZ7" s="188"/>
      <c r="BA7" s="188"/>
      <c r="BB7" s="189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</sheetData>
  <sheetProtection sheet="1" objects="1" scenarios="1"/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type="whole" allowBlank="1" showInputMessage="1" showErrorMessage="1" sqref="BG3" xr:uid="{00000000-0002-0000-0C00-000000000000}">
      <formula1>1</formula1>
      <formula2>4</formula2>
    </dataValidation>
    <dataValidation type="whole" allowBlank="1" showInputMessage="1" showErrorMessage="1" sqref="BG4" xr:uid="{00000000-0002-0000-0C00-000001000000}">
      <formula1>1</formula1>
      <formula2>2</formula2>
    </dataValidation>
    <dataValidation type="whole" operator="lessThan" allowBlank="1" showInputMessage="1" showErrorMessage="1" sqref="BG5" xr:uid="{00000000-0002-0000-0C00-000002000000}">
      <formula1>9</formula1>
    </dataValidation>
    <dataValidation type="whole" operator="lessThan" allowBlank="1" showInputMessage="1" showErrorMessage="1" sqref="BG6" xr:uid="{00000000-0002-0000-0C00-000003000000}">
      <formula1>340</formula1>
    </dataValidation>
    <dataValidation type="list" allowBlank="1" showInputMessage="1" showErrorMessage="1" sqref="BH1:BH2 BH9:BH65536" xr:uid="{00000000-0002-0000-0C00-000004000000}">
      <formula1>"ja,nee"</formula1>
    </dataValidation>
    <dataValidation type="decimal" allowBlank="1" showInputMessage="1" showErrorMessage="1" sqref="H1:H2 K1:K2 P1:P2 S1:S2 X1:X2 AA1:AA2 AI1:AI2 AF1:AF2 AN1:AN2 AQ1:AQ2 AY1:AY2 AV1:AV2 AI9:AI65536 H9:H65536 AA9:AA65536 X9:X65536 P9:P65536 S9:S65536 K9:K65536 AF9:AF65536 AQ9:AQ65536 AN9:AN65536 AY9:AY65536 AV9:AV65536" xr:uid="{00000000-0002-0000-0C00-000005000000}">
      <formula1>0</formula1>
      <formula2>999</formula2>
    </dataValidation>
    <dataValidation type="decimal" allowBlank="1" showInputMessage="1" showErrorMessage="1" sqref="L1:L2 I1:I2 T1:T2 Q1:Q2 AG1:AG2 AB1:AB2 Y1:Y2 AJ1:AJ2 AR1:AR2 AO1:AO2 AW1:AW2 AZ1:AZ2 L9:L65536 Y9:Y65536 T9:T65536 I9:I65536 AB9:AB65536 AG9:AG65536 Q9:Q65536 AJ9:AJ65536 AO9:AO65536 AR9:AR65536 AW9:AW65536 AZ9:AZ65536" xr:uid="{00000000-0002-0000-0C00-000006000000}">
      <formula1>0</formula1>
      <formula2>10</formula2>
    </dataValidation>
    <dataValidation operator="lessThan" allowBlank="1" showInputMessage="1" showErrorMessage="1" sqref="O1:O2 AE1:AE2 AU1:AU2 O9:O65536 AE9:AE65536 AU9:AU65536" xr:uid="{00000000-0002-0000-0C00-000007000000}"/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8721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22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23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24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25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26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27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28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31750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29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0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1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2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3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4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5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31750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6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7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31750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8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9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31750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40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3">
    <pageSetUpPr fitToPage="1"/>
  </sheetPr>
  <dimension ref="A1:CN8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B9" sqref="B9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5.453125" style="80" customWidth="1"/>
    <col min="9" max="9" width="4.1796875" style="67" hidden="1" customWidth="1"/>
    <col min="10" max="10" width="3.54296875" style="87" customWidth="1"/>
    <col min="11" max="11" width="5.453125" style="81" customWidth="1"/>
    <col min="12" max="12" width="4.1796875" style="68" hidden="1" customWidth="1"/>
    <col min="13" max="14" width="3" style="62" customWidth="1"/>
    <col min="15" max="15" width="3.54296875" style="63" customWidth="1"/>
    <col min="16" max="16" width="5.453125" style="82" customWidth="1"/>
    <col min="17" max="17" width="4.1796875" style="70" hidden="1" customWidth="1"/>
    <col min="18" max="18" width="3.54296875" style="63" customWidth="1"/>
    <col min="19" max="19" width="5.453125" style="82" customWidth="1"/>
    <col min="20" max="20" width="4.1796875" style="70" hidden="1" customWidth="1"/>
    <col min="21" max="22" width="3" style="63" customWidth="1"/>
    <col min="23" max="23" width="3.54296875" style="62" customWidth="1"/>
    <col min="24" max="24" width="5.453125" style="81" customWidth="1"/>
    <col min="25" max="25" width="4.1796875" style="68" hidden="1" customWidth="1"/>
    <col min="26" max="26" width="3.54296875" style="62" customWidth="1"/>
    <col min="27" max="27" width="5.453125" style="81" customWidth="1"/>
    <col min="28" max="28" width="4.1796875" style="68" hidden="1" customWidth="1"/>
    <col min="29" max="30" width="3" style="62" customWidth="1"/>
    <col min="31" max="31" width="3.54296875" style="63" hidden="1" customWidth="1"/>
    <col min="32" max="32" width="5.453125" style="82" hidden="1" customWidth="1"/>
    <col min="33" max="33" width="4.1796875" style="70" hidden="1" customWidth="1"/>
    <col min="34" max="34" width="3.54296875" style="63" hidden="1" customWidth="1"/>
    <col min="35" max="35" width="5.453125" style="82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5.453125" style="81" hidden="1" customWidth="1"/>
    <col min="41" max="41" width="4.1796875" style="68" hidden="1" customWidth="1"/>
    <col min="42" max="42" width="3.54296875" style="62" hidden="1" customWidth="1"/>
    <col min="43" max="43" width="5.453125" style="81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5.453125" style="82" hidden="1" customWidth="1"/>
    <col min="49" max="49" width="4.1796875" style="70" hidden="1" customWidth="1"/>
    <col min="50" max="50" width="3.54296875" style="63" hidden="1" customWidth="1"/>
    <col min="51" max="51" width="5.453125" style="82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5.5429687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  <col min="93" max="16384" width="9.1796875" style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/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139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65" t="s">
        <v>120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/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83" t="str">
        <f>Instellingen!C43</f>
        <v xml:space="preserve"> </v>
      </c>
      <c r="AF7" s="184"/>
      <c r="AG7" s="184"/>
      <c r="AH7" s="184"/>
      <c r="AI7" s="184"/>
      <c r="AJ7" s="184"/>
      <c r="AK7" s="184"/>
      <c r="AL7" s="185"/>
      <c r="AM7" s="148" t="str">
        <f>Instellingen!C44</f>
        <v xml:space="preserve"> </v>
      </c>
      <c r="AN7" s="186"/>
      <c r="AO7" s="186"/>
      <c r="AP7" s="186"/>
      <c r="AQ7" s="186"/>
      <c r="AR7" s="186"/>
      <c r="AS7" s="186"/>
      <c r="AT7" s="187"/>
      <c r="AU7" s="183" t="str">
        <f>Instellingen!C45</f>
        <v xml:space="preserve"> </v>
      </c>
      <c r="AV7" s="188"/>
      <c r="AW7" s="188"/>
      <c r="AX7" s="188"/>
      <c r="AY7" s="188"/>
      <c r="AZ7" s="188"/>
      <c r="BA7" s="188"/>
      <c r="BB7" s="189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</sheetData>
  <sheetProtection sheet="1" objects="1" scenarios="1"/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operator="lessThan" allowBlank="1" showInputMessage="1" showErrorMessage="1" sqref="O1:O2 AE1:AE2 AU1:AU2 O9:O65536 AE9:AE65536 AU9:AU65536" xr:uid="{00000000-0002-0000-0D00-000000000000}"/>
    <dataValidation type="decimal" allowBlank="1" showInputMessage="1" showErrorMessage="1" sqref="L1:L2 I1:I2 T1:T2 Q1:Q2 AG1:AG2 AB1:AB2 Y1:Y2 AJ1:AJ2 AR1:AR2 AO1:AO2 AW1:AW2 AZ1:AZ2 L9:L65536 Y9:Y65536 T9:T65536 I9:I65536 AB9:AB65536 AG9:AG65536 Q9:Q65536 AJ9:AJ65536 AO9:AO65536 AR9:AR65536 AW9:AW65536 AZ9:AZ65536" xr:uid="{00000000-0002-0000-0D00-000001000000}">
      <formula1>0</formula1>
      <formula2>10</formula2>
    </dataValidation>
    <dataValidation type="decimal" allowBlank="1" showInputMessage="1" showErrorMessage="1" sqref="H1:H2 K1:K2 P1:P2 S1:S2 X1:X2 AA1:AA2 AI1:AI2 AF1:AF2 AN1:AN2 AQ1:AQ2 AY1:AY2 AV1:AV2 AI9:AI65536 H9:H65536 AA9:AA65536 X9:X65536 P9:P65536 S9:S65536 K9:K65536 AF9:AF65536 AQ9:AQ65536 AN9:AN65536 AY9:AY65536 AV9:AV65536" xr:uid="{00000000-0002-0000-0D00-000002000000}">
      <formula1>0</formula1>
      <formula2>999</formula2>
    </dataValidation>
    <dataValidation type="list" allowBlank="1" showInputMessage="1" showErrorMessage="1" sqref="BH1:BH2 BH9:BH65536" xr:uid="{00000000-0002-0000-0D00-000003000000}">
      <formula1>"ja,nee"</formula1>
    </dataValidation>
    <dataValidation type="whole" operator="lessThan" allowBlank="1" showInputMessage="1" showErrorMessage="1" sqref="BG6" xr:uid="{00000000-0002-0000-0D00-000004000000}">
      <formula1>340</formula1>
    </dataValidation>
    <dataValidation type="whole" operator="lessThan" allowBlank="1" showInputMessage="1" showErrorMessage="1" sqref="BG5" xr:uid="{00000000-0002-0000-0D00-000005000000}">
      <formula1>9</formula1>
    </dataValidation>
    <dataValidation type="whole" allowBlank="1" showInputMessage="1" showErrorMessage="1" sqref="BG4" xr:uid="{00000000-0002-0000-0D00-000006000000}">
      <formula1>1</formula1>
      <formula2>2</formula2>
    </dataValidation>
    <dataValidation type="whole" allowBlank="1" showInputMessage="1" showErrorMessage="1" sqref="BG3" xr:uid="{00000000-0002-0000-0D00-000007000000}">
      <formula1>1</formula1>
      <formula2>4</formula2>
    </dataValidation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8177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8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9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0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1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2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3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4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31750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5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6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7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8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9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0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1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31750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2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3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31750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4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5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31750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6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21">
    <pageSetUpPr fitToPage="1"/>
  </sheetPr>
  <dimension ref="A1:CN8"/>
  <sheetViews>
    <sheetView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9" sqref="B9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5.453125" style="80" customWidth="1"/>
    <col min="9" max="9" width="4.1796875" style="67" hidden="1" customWidth="1"/>
    <col min="10" max="10" width="3.54296875" style="87" customWidth="1"/>
    <col min="11" max="11" width="5.453125" style="81" customWidth="1"/>
    <col min="12" max="12" width="4.1796875" style="68" hidden="1" customWidth="1"/>
    <col min="13" max="14" width="3" style="62" customWidth="1"/>
    <col min="15" max="15" width="3.54296875" style="63" customWidth="1"/>
    <col min="16" max="16" width="5.453125" style="82" customWidth="1"/>
    <col min="17" max="17" width="4.1796875" style="70" hidden="1" customWidth="1"/>
    <col min="18" max="18" width="3.54296875" style="63" customWidth="1"/>
    <col min="19" max="19" width="5.453125" style="82" customWidth="1"/>
    <col min="20" max="20" width="4.1796875" style="70" hidden="1" customWidth="1"/>
    <col min="21" max="22" width="3" style="63" customWidth="1"/>
    <col min="23" max="23" width="3.54296875" style="62" customWidth="1"/>
    <col min="24" max="24" width="5.453125" style="81" customWidth="1"/>
    <col min="25" max="25" width="4.1796875" style="68" hidden="1" customWidth="1"/>
    <col min="26" max="26" width="3.54296875" style="62" customWidth="1"/>
    <col min="27" max="27" width="5.453125" style="81" customWidth="1"/>
    <col min="28" max="28" width="4.1796875" style="68" hidden="1" customWidth="1"/>
    <col min="29" max="30" width="3" style="62" customWidth="1"/>
    <col min="31" max="31" width="3.54296875" style="63" hidden="1" customWidth="1"/>
    <col min="32" max="32" width="5.453125" style="82" hidden="1" customWidth="1"/>
    <col min="33" max="33" width="4.1796875" style="70" hidden="1" customWidth="1"/>
    <col min="34" max="34" width="3.54296875" style="63" hidden="1" customWidth="1"/>
    <col min="35" max="35" width="5.453125" style="82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5.453125" style="81" hidden="1" customWidth="1"/>
    <col min="41" max="41" width="4.1796875" style="68" hidden="1" customWidth="1"/>
    <col min="42" max="42" width="3.54296875" style="62" hidden="1" customWidth="1"/>
    <col min="43" max="43" width="5.453125" style="81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5.453125" style="82" hidden="1" customWidth="1"/>
    <col min="49" max="49" width="4.1796875" style="70" hidden="1" customWidth="1"/>
    <col min="50" max="50" width="3.54296875" style="63" hidden="1" customWidth="1"/>
    <col min="51" max="51" width="5.453125" style="82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5.5429687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  <col min="93" max="16384" width="9.1796875" style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/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133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77" t="s">
        <v>121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/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83" t="str">
        <f>Instellingen!C43</f>
        <v xml:space="preserve"> </v>
      </c>
      <c r="AF7" s="184"/>
      <c r="AG7" s="184"/>
      <c r="AH7" s="184"/>
      <c r="AI7" s="184"/>
      <c r="AJ7" s="184"/>
      <c r="AK7" s="184"/>
      <c r="AL7" s="185"/>
      <c r="AM7" s="148" t="str">
        <f>Instellingen!C44</f>
        <v xml:space="preserve"> </v>
      </c>
      <c r="AN7" s="186"/>
      <c r="AO7" s="186"/>
      <c r="AP7" s="186"/>
      <c r="AQ7" s="186"/>
      <c r="AR7" s="186"/>
      <c r="AS7" s="186"/>
      <c r="AT7" s="187"/>
      <c r="AU7" s="183" t="str">
        <f>Instellingen!C45</f>
        <v xml:space="preserve"> </v>
      </c>
      <c r="AV7" s="188"/>
      <c r="AW7" s="188"/>
      <c r="AX7" s="188"/>
      <c r="AY7" s="188"/>
      <c r="AZ7" s="188"/>
      <c r="BA7" s="188"/>
      <c r="BB7" s="189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</sheetData>
  <sheetProtection sheet="1" objects="1" scenarios="1"/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type="whole" allowBlank="1" showInputMessage="1" showErrorMessage="1" sqref="BG3" xr:uid="{00000000-0002-0000-0E00-000000000000}">
      <formula1>1</formula1>
      <formula2>4</formula2>
    </dataValidation>
    <dataValidation type="whole" allowBlank="1" showInputMessage="1" showErrorMessage="1" sqref="BG4" xr:uid="{00000000-0002-0000-0E00-000001000000}">
      <formula1>1</formula1>
      <formula2>2</formula2>
    </dataValidation>
    <dataValidation type="whole" operator="lessThan" allowBlank="1" showInputMessage="1" showErrorMessage="1" sqref="BG5" xr:uid="{00000000-0002-0000-0E00-000002000000}">
      <formula1>9</formula1>
    </dataValidation>
    <dataValidation type="whole" operator="lessThan" allowBlank="1" showInputMessage="1" showErrorMessage="1" sqref="BG6" xr:uid="{00000000-0002-0000-0E00-000003000000}">
      <formula1>340</formula1>
    </dataValidation>
    <dataValidation type="list" allowBlank="1" showInputMessage="1" showErrorMessage="1" sqref="BH1:BH2 BH9:BH65536" xr:uid="{00000000-0002-0000-0E00-000004000000}">
      <formula1>"ja,nee"</formula1>
    </dataValidation>
    <dataValidation type="decimal" allowBlank="1" showInputMessage="1" showErrorMessage="1" sqref="H1:H2 K1:K2 P1:P2 S1:S2 X1:X2 AA1:AA2 AI1:AI2 AF1:AF2 AN1:AN2 AQ1:AQ2 AY1:AY2 AV1:AV2 AV9:AV65536 AY9:AY65536 AN9:AN65536 AQ9:AQ65536 AF9:AF65536 K9:K65536 S9:S65536 P9:P65536 X9:X65536 AA9:AA65536 H9:H65536 AI9:AI65536" xr:uid="{00000000-0002-0000-0E00-000005000000}">
      <formula1>0</formula1>
      <formula2>100</formula2>
    </dataValidation>
    <dataValidation type="decimal" allowBlank="1" showInputMessage="1" showErrorMessage="1" sqref="L1:L2 I1:I2 T1:T2 Q1:Q2 AG1:AG2 AB1:AB2 Y1:Y2 AJ1:AJ2 AR1:AR2 AO1:AO2 AW1:AW2 AZ1:AZ2 AZ9:AZ65536 AW9:AW65536 AR9:AR65536 AO9:AO65536 AJ9:AJ65536 Q9:Q65536 AG9:AG65536 AB9:AB65536 I9:I65536 T9:T65536 Y9:Y65536 L9:L65536" xr:uid="{00000000-0002-0000-0E00-000006000000}">
      <formula1>0</formula1>
      <formula2>10</formula2>
    </dataValidation>
    <dataValidation operator="lessThan" allowBlank="1" showInputMessage="1" showErrorMessage="1" sqref="O1:O2 AE1:AE2 AU1:AU2 AU9:AU65536 AE9:AE65536 O9:O65536" xr:uid="{00000000-0002-0000-0E00-000007000000}"/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7937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38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39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0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1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2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3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4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31750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5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6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7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8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9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0" r:id="rId17" name="Button 14">
              <controlPr defaultSize="0" print="0" autoFill="0" autoPict="0" macro="[0]!Sort_Punten_3">
                <anchor moveWithCells="1" sizeWithCells="1">
                  <from>
                    <xdr:col>30</xdr:col>
                    <xdr:colOff>0</xdr:colOff>
                    <xdr:row>6</xdr:row>
                    <xdr:rowOff>152400</xdr:rowOff>
                  </from>
                  <to>
                    <xdr:col>30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1" r:id="rId18" name="Button 15">
              <controlPr defaultSize="0" print="0" autoFill="0" autoPict="0" macro="[0]!Sort_Pl_Punten_5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2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3" r:id="rId20" name="Button 17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4" r:id="rId21" name="Button 18">
              <controlPr defaultSize="0" print="0" autoFill="0" autoPict="0" macro="[0]!Sort_Punten_5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5" r:id="rId22" name="Button 19">
              <controlPr defaultSize="0" print="0" autoFill="0" autoPict="0" macro="[0]!Sort_Punten_6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6" r:id="rId23" name="Button 20">
              <controlPr defaultSize="0" print="0" autoFill="0" autoPict="0" macro="[0]!Sort_Pl_Punten_6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7"/>
  <dimension ref="A1:K33"/>
  <sheetViews>
    <sheetView topLeftCell="A14" workbookViewId="0">
      <selection activeCell="M27" sqref="M27"/>
    </sheetView>
  </sheetViews>
  <sheetFormatPr defaultRowHeight="12.5" x14ac:dyDescent="0.25"/>
  <cols>
    <col min="1" max="1" width="6.81640625" style="1" bestFit="1" customWidth="1"/>
    <col min="2" max="2" width="10" style="1" customWidth="1"/>
    <col min="3" max="3" width="28.1796875" style="1" customWidth="1"/>
    <col min="4" max="4" width="26.54296875" style="1" customWidth="1"/>
    <col min="5" max="5" width="7.81640625" style="1" hidden="1" customWidth="1"/>
    <col min="6" max="6" width="4.1796875" style="1" hidden="1" customWidth="1"/>
    <col min="7" max="7" width="23.453125" style="1" customWidth="1"/>
    <col min="8" max="8" width="8.54296875" style="1" hidden="1" customWidth="1"/>
    <col min="9" max="9" width="7.81640625" style="16" hidden="1" customWidth="1"/>
    <col min="10" max="10" width="7.54296875" style="1" hidden="1" customWidth="1"/>
    <col min="11" max="11" width="19.6328125" style="1" customWidth="1"/>
  </cols>
  <sheetData>
    <row r="1" spans="1:11" x14ac:dyDescent="0.25">
      <c r="A1" s="162" t="s">
        <v>28</v>
      </c>
      <c r="B1" s="163"/>
      <c r="C1" s="163"/>
      <c r="D1" s="163"/>
      <c r="E1" s="163"/>
      <c r="F1" s="163"/>
      <c r="G1" s="164"/>
      <c r="H1" s="131"/>
      <c r="I1" s="133"/>
      <c r="J1" s="17"/>
      <c r="K1" s="17"/>
    </row>
    <row r="2" spans="1:11" hidden="1" x14ac:dyDescent="0.25">
      <c r="A2"/>
      <c r="B2"/>
      <c r="C2"/>
      <c r="D2"/>
      <c r="E2"/>
      <c r="F2"/>
      <c r="I2" s="14"/>
      <c r="J2"/>
      <c r="K2"/>
    </row>
    <row r="3" spans="1:11" ht="25.5" customHeight="1" x14ac:dyDescent="0.25">
      <c r="A3" s="6" t="s">
        <v>8</v>
      </c>
      <c r="B3" s="192" t="s">
        <v>142</v>
      </c>
      <c r="C3" s="193"/>
      <c r="D3" s="18"/>
      <c r="E3" s="194"/>
      <c r="F3" s="194"/>
      <c r="G3" s="11"/>
      <c r="H3" s="190" t="s">
        <v>31</v>
      </c>
      <c r="I3" s="191"/>
      <c r="J3" s="19">
        <v>2</v>
      </c>
      <c r="K3" s="13"/>
    </row>
    <row r="4" spans="1:11" ht="25" x14ac:dyDescent="0.25">
      <c r="A4" s="2" t="s">
        <v>20</v>
      </c>
      <c r="B4" s="2" t="s">
        <v>6</v>
      </c>
      <c r="C4" s="2" t="s">
        <v>0</v>
      </c>
      <c r="D4" s="2" t="s">
        <v>1</v>
      </c>
      <c r="E4" s="2" t="s">
        <v>21</v>
      </c>
      <c r="F4" s="2" t="s">
        <v>23</v>
      </c>
      <c r="G4" s="2" t="s">
        <v>24</v>
      </c>
      <c r="H4" s="12" t="s">
        <v>29</v>
      </c>
      <c r="I4" s="15"/>
      <c r="J4" s="7" t="s">
        <v>30</v>
      </c>
      <c r="K4" s="2" t="s">
        <v>25</v>
      </c>
    </row>
    <row r="6" spans="1:11" x14ac:dyDescent="0.25">
      <c r="C6" s="1" t="s">
        <v>308</v>
      </c>
    </row>
    <row r="7" spans="1:11" x14ac:dyDescent="0.25">
      <c r="A7" s="1">
        <v>1</v>
      </c>
      <c r="B7" s="1" t="s">
        <v>151</v>
      </c>
      <c r="C7" s="1" t="s">
        <v>236</v>
      </c>
      <c r="D7" s="1" t="s">
        <v>152</v>
      </c>
      <c r="G7" s="1" t="s">
        <v>153</v>
      </c>
      <c r="K7" s="1" t="s">
        <v>303</v>
      </c>
    </row>
    <row r="8" spans="1:11" x14ac:dyDescent="0.25">
      <c r="A8" s="1">
        <v>2</v>
      </c>
      <c r="B8" s="1" t="s">
        <v>159</v>
      </c>
      <c r="C8" s="1" t="s">
        <v>241</v>
      </c>
      <c r="D8" s="1" t="s">
        <v>160</v>
      </c>
      <c r="F8" s="99"/>
      <c r="G8" s="1" t="s">
        <v>153</v>
      </c>
      <c r="K8" s="1" t="s">
        <v>304</v>
      </c>
    </row>
    <row r="10" spans="1:11" x14ac:dyDescent="0.25">
      <c r="C10" s="1" t="s">
        <v>309</v>
      </c>
    </row>
    <row r="11" spans="1:11" x14ac:dyDescent="0.25">
      <c r="A11" s="1">
        <v>1</v>
      </c>
      <c r="B11" s="1" t="s">
        <v>161</v>
      </c>
      <c r="C11" s="1" t="s">
        <v>242</v>
      </c>
      <c r="D11" s="1" t="s">
        <v>162</v>
      </c>
      <c r="G11" s="1" t="s">
        <v>163</v>
      </c>
      <c r="K11" s="1" t="s">
        <v>303</v>
      </c>
    </row>
    <row r="12" spans="1:11" x14ac:dyDescent="0.25">
      <c r="A12" s="1">
        <v>2</v>
      </c>
      <c r="B12" s="1" t="s">
        <v>164</v>
      </c>
      <c r="C12" s="1" t="s">
        <v>244</v>
      </c>
      <c r="D12" s="1" t="s">
        <v>165</v>
      </c>
      <c r="G12" s="1" t="s">
        <v>163</v>
      </c>
      <c r="K12" s="1" t="s">
        <v>304</v>
      </c>
    </row>
    <row r="14" spans="1:11" x14ac:dyDescent="0.25">
      <c r="C14" s="1" t="s">
        <v>310</v>
      </c>
    </row>
    <row r="15" spans="1:11" x14ac:dyDescent="0.25">
      <c r="A15" s="1">
        <v>1</v>
      </c>
      <c r="B15" s="1" t="s">
        <v>188</v>
      </c>
      <c r="C15" s="1" t="s">
        <v>245</v>
      </c>
      <c r="D15" s="1" t="s">
        <v>189</v>
      </c>
      <c r="G15" s="1" t="s">
        <v>168</v>
      </c>
      <c r="K15" s="1" t="s">
        <v>303</v>
      </c>
    </row>
    <row r="17" spans="1:11" x14ac:dyDescent="0.25">
      <c r="C17" s="1" t="s">
        <v>311</v>
      </c>
    </row>
    <row r="18" spans="1:11" x14ac:dyDescent="0.25">
      <c r="A18" s="1">
        <v>1</v>
      </c>
      <c r="B18" s="1" t="s">
        <v>166</v>
      </c>
      <c r="C18" s="1" t="s">
        <v>245</v>
      </c>
      <c r="D18" s="1" t="s">
        <v>167</v>
      </c>
      <c r="G18" s="1" t="s">
        <v>168</v>
      </c>
      <c r="K18" s="1" t="s">
        <v>303</v>
      </c>
    </row>
    <row r="19" spans="1:11" x14ac:dyDescent="0.25">
      <c r="A19" s="1">
        <v>2</v>
      </c>
      <c r="B19" s="1" t="s">
        <v>177</v>
      </c>
      <c r="C19" s="1" t="s">
        <v>253</v>
      </c>
      <c r="D19" s="1" t="s">
        <v>178</v>
      </c>
      <c r="G19" s="1" t="s">
        <v>153</v>
      </c>
      <c r="K19" s="1" t="s">
        <v>304</v>
      </c>
    </row>
    <row r="21" spans="1:11" x14ac:dyDescent="0.25">
      <c r="C21" s="1" t="s">
        <v>312</v>
      </c>
    </row>
    <row r="22" spans="1:11" x14ac:dyDescent="0.25">
      <c r="A22" s="1">
        <v>1</v>
      </c>
      <c r="B22" s="1" t="s">
        <v>207</v>
      </c>
      <c r="C22" s="1" t="s">
        <v>265</v>
      </c>
      <c r="D22" s="1" t="s">
        <v>208</v>
      </c>
      <c r="G22" s="1" t="s">
        <v>168</v>
      </c>
      <c r="K22" s="1" t="s">
        <v>303</v>
      </c>
    </row>
    <row r="23" spans="1:11" x14ac:dyDescent="0.25">
      <c r="A23" s="1">
        <v>2</v>
      </c>
      <c r="B23" s="1" t="s">
        <v>213</v>
      </c>
      <c r="C23" s="1" t="s">
        <v>268</v>
      </c>
      <c r="D23" s="1" t="s">
        <v>214</v>
      </c>
      <c r="G23" s="1" t="s">
        <v>215</v>
      </c>
      <c r="K23" s="1" t="s">
        <v>304</v>
      </c>
    </row>
    <row r="25" spans="1:11" x14ac:dyDescent="0.25">
      <c r="C25" s="1" t="s">
        <v>313</v>
      </c>
    </row>
    <row r="26" spans="1:11" x14ac:dyDescent="0.25">
      <c r="A26" s="1">
        <v>1</v>
      </c>
      <c r="B26" s="1" t="s">
        <v>230</v>
      </c>
      <c r="C26" s="1" t="s">
        <v>275</v>
      </c>
      <c r="D26" s="1" t="s">
        <v>231</v>
      </c>
      <c r="G26" s="1" t="s">
        <v>143</v>
      </c>
      <c r="K26" s="1" t="s">
        <v>303</v>
      </c>
    </row>
    <row r="27" spans="1:11" x14ac:dyDescent="0.25">
      <c r="A27" s="1">
        <v>2</v>
      </c>
      <c r="B27" s="1" t="s">
        <v>233</v>
      </c>
      <c r="C27" s="1" t="s">
        <v>278</v>
      </c>
      <c r="D27" s="1" t="s">
        <v>178</v>
      </c>
      <c r="G27" s="1" t="s">
        <v>153</v>
      </c>
      <c r="K27" s="1" t="s">
        <v>304</v>
      </c>
    </row>
    <row r="29" spans="1:11" x14ac:dyDescent="0.25">
      <c r="C29" s="1" t="s">
        <v>314</v>
      </c>
    </row>
    <row r="30" spans="1:11" x14ac:dyDescent="0.25">
      <c r="A30" s="1">
        <v>1</v>
      </c>
      <c r="B30" s="1" t="s">
        <v>232</v>
      </c>
      <c r="C30" s="1" t="s">
        <v>265</v>
      </c>
      <c r="D30" s="1" t="s">
        <v>167</v>
      </c>
      <c r="G30" s="1" t="s">
        <v>168</v>
      </c>
      <c r="K30" s="1" t="s">
        <v>303</v>
      </c>
    </row>
    <row r="32" spans="1:11" x14ac:dyDescent="0.25">
      <c r="C32" s="1" t="s">
        <v>315</v>
      </c>
    </row>
    <row r="33" spans="1:11" x14ac:dyDescent="0.25">
      <c r="A33" s="1">
        <v>1</v>
      </c>
      <c r="B33" s="1" t="s">
        <v>234</v>
      </c>
      <c r="C33" s="1" t="s">
        <v>279</v>
      </c>
      <c r="D33" s="1" t="s">
        <v>235</v>
      </c>
      <c r="G33" s="1" t="s">
        <v>153</v>
      </c>
      <c r="K33" s="1" t="s">
        <v>303</v>
      </c>
    </row>
  </sheetData>
  <mergeCells count="5">
    <mergeCell ref="H3:I3"/>
    <mergeCell ref="H1:I1"/>
    <mergeCell ref="B3:C3"/>
    <mergeCell ref="E3:F3"/>
    <mergeCell ref="A1:G1"/>
  </mergeCells>
  <phoneticPr fontId="0" type="noConversion"/>
  <dataValidations count="1">
    <dataValidation type="whole" operator="lessThan" allowBlank="1" showInputMessage="1" showErrorMessage="1" sqref="J3" xr:uid="{00000000-0002-0000-0F00-000000000000}">
      <formula1>99</formula1>
    </dataValidation>
  </dataValidations>
  <printOptions gridLines="1"/>
  <pageMargins left="0.19685039370078741" right="0.19685039370078741" top="0.98425196850393704" bottom="0.98425196850393704" header="0.51181102362204722" footer="0.51181102362204722"/>
  <pageSetup paperSize="9" scale="9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Button 1">
              <controlPr defaultSize="0" print="0" autoFill="0" autoPict="0" macro="[0]!Kampioenen">
                <anchor moveWithCells="1" sizeWithCells="1">
                  <from>
                    <xdr:col>3</xdr:col>
                    <xdr:colOff>12700</xdr:colOff>
                    <xdr:row>2</xdr:row>
                    <xdr:rowOff>0</xdr:rowOff>
                  </from>
                  <to>
                    <xdr:col>3</xdr:col>
                    <xdr:colOff>1784350</xdr:colOff>
                    <xdr:row>2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16"/>
  <dimension ref="A1:N8"/>
  <sheetViews>
    <sheetView workbookViewId="0">
      <pane ySplit="8" topLeftCell="A9" activePane="bottomLeft" state="frozen"/>
      <selection activeCell="C4" sqref="C4:E4"/>
      <selection pane="bottomLeft" activeCell="H15" sqref="H15"/>
    </sheetView>
  </sheetViews>
  <sheetFormatPr defaultRowHeight="12.5" x14ac:dyDescent="0.25"/>
  <cols>
    <col min="1" max="1" width="5.54296875" style="1" customWidth="1"/>
    <col min="2" max="2" width="10.54296875" style="1" customWidth="1"/>
    <col min="3" max="3" width="27.54296875" style="1" customWidth="1"/>
    <col min="4" max="4" width="25.54296875" style="1" customWidth="1"/>
    <col min="5" max="5" width="28.54296875" style="1" customWidth="1"/>
    <col min="6" max="6" width="3.54296875" style="1" customWidth="1"/>
    <col min="7" max="7" width="4.54296875" style="1" customWidth="1"/>
    <col min="8" max="8" width="21.54296875" style="1" customWidth="1"/>
    <col min="9" max="9" width="4.54296875" style="1" customWidth="1"/>
    <col min="10" max="10" width="4.54296875" style="58" customWidth="1"/>
    <col min="11" max="13" width="4.54296875" style="1" customWidth="1"/>
    <col min="14" max="14" width="3.81640625" style="1" bestFit="1" customWidth="1"/>
    <col min="15" max="15" width="5.453125" bestFit="1" customWidth="1"/>
    <col min="16" max="16" width="6" customWidth="1"/>
    <col min="17" max="17" width="5.54296875" customWidth="1"/>
    <col min="18" max="18" width="6" customWidth="1"/>
  </cols>
  <sheetData>
    <row r="1" spans="1:14" x14ac:dyDescent="0.25">
      <c r="A1" s="162" t="s">
        <v>58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32"/>
      <c r="N1" s="35"/>
    </row>
    <row r="2" spans="1:14" ht="12.75" hidden="1" customHeight="1" x14ac:dyDescent="0.25">
      <c r="A2" s="39"/>
      <c r="B2" s="40"/>
      <c r="C2" s="40">
        <v>9</v>
      </c>
      <c r="D2" s="9">
        <f>FLOOR((C2+3)/4,1)</f>
        <v>3</v>
      </c>
      <c r="E2" s="40"/>
      <c r="F2" s="40"/>
      <c r="G2" s="40"/>
      <c r="H2" s="40">
        <v>192</v>
      </c>
      <c r="I2" s="1">
        <v>190</v>
      </c>
      <c r="J2" s="58">
        <f>H2+I2</f>
        <v>382</v>
      </c>
      <c r="N2" s="41"/>
    </row>
    <row r="3" spans="1:14" x14ac:dyDescent="0.25">
      <c r="A3" s="33" t="s">
        <v>8</v>
      </c>
      <c r="B3" s="34"/>
      <c r="C3" s="165" t="str">
        <f>Instellingen!B3</f>
        <v>Kring Berkel IJssel</v>
      </c>
      <c r="D3" s="167"/>
      <c r="E3" s="131" t="s">
        <v>59</v>
      </c>
      <c r="F3" s="132"/>
      <c r="G3" s="133"/>
      <c r="H3" s="168">
        <v>2</v>
      </c>
      <c r="I3" s="169"/>
      <c r="J3" s="169"/>
      <c r="K3" s="169"/>
      <c r="L3" s="169"/>
      <c r="M3" s="169"/>
      <c r="N3" s="170"/>
    </row>
    <row r="4" spans="1:14" hidden="1" x14ac:dyDescent="0.25">
      <c r="A4" s="42"/>
      <c r="B4" s="43"/>
      <c r="C4" s="44"/>
      <c r="D4" s="45"/>
      <c r="E4" s="45"/>
      <c r="F4" s="46"/>
      <c r="G4" s="47"/>
      <c r="H4" s="48"/>
      <c r="I4" s="48"/>
      <c r="J4" s="59"/>
      <c r="K4" s="48"/>
      <c r="L4" s="48"/>
      <c r="M4" s="49"/>
      <c r="N4" s="50"/>
    </row>
    <row r="5" spans="1:14" hidden="1" x14ac:dyDescent="0.25">
      <c r="A5" s="51"/>
      <c r="B5" s="52"/>
      <c r="C5" s="53"/>
      <c r="D5" s="54"/>
      <c r="E5" s="54"/>
      <c r="F5" s="55"/>
      <c r="G5" s="51"/>
      <c r="H5" s="56"/>
      <c r="I5" s="56"/>
      <c r="J5" s="60"/>
      <c r="K5" s="56"/>
      <c r="L5" s="56"/>
      <c r="M5" s="49"/>
      <c r="N5" s="50"/>
    </row>
    <row r="6" spans="1:14" ht="12.75" customHeight="1" x14ac:dyDescent="0.25">
      <c r="A6" s="195" t="s">
        <v>134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7"/>
    </row>
    <row r="7" spans="1:14" ht="12.75" customHeight="1" x14ac:dyDescent="0.25">
      <c r="A7" s="198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200"/>
    </row>
    <row r="8" spans="1:14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60</v>
      </c>
      <c r="F8" s="2" t="s">
        <v>2</v>
      </c>
      <c r="G8" s="2" t="s">
        <v>3</v>
      </c>
      <c r="H8" s="7" t="s">
        <v>61</v>
      </c>
      <c r="I8" s="7" t="s">
        <v>62</v>
      </c>
      <c r="J8" s="21" t="s">
        <v>63</v>
      </c>
      <c r="K8" s="7"/>
      <c r="L8" s="7"/>
      <c r="M8" s="2"/>
      <c r="N8" s="57" t="s">
        <v>5</v>
      </c>
    </row>
  </sheetData>
  <mergeCells count="5">
    <mergeCell ref="A6:N7"/>
    <mergeCell ref="A1:L1"/>
    <mergeCell ref="C3:D3"/>
    <mergeCell ref="E3:G3"/>
    <mergeCell ref="H3:N3"/>
  </mergeCells>
  <phoneticPr fontId="0" type="noConversion"/>
  <dataValidations count="3">
    <dataValidation operator="lessThan" allowBlank="1" showInputMessage="1" showErrorMessage="1" error="De waarde is maximaal 500" sqref="H8" xr:uid="{00000000-0002-0000-1000-000000000000}"/>
    <dataValidation type="whole" allowBlank="1" showInputMessage="1" showErrorMessage="1" error="Het minimum is 1 en het maximum is 6" prompt="Hier wordt bedoeld van welke wedstrijd of proef de winnaars moeten worden opgebouwd voor onder andere de prijsuitreiking." sqref="H3:N3" xr:uid="{00000000-0002-0000-1000-000001000000}">
      <formula1>1</formula1>
      <formula2>6</formula2>
    </dataValidation>
    <dataValidation type="whole" operator="lessThan" allowBlank="1" showInputMessage="1" showErrorMessage="1" error="De waarde is maximaal 500" sqref="H9:I39224" xr:uid="{00000000-0002-0000-1000-000002000000}">
      <formula1>500</formula1>
    </dataValidation>
  </dataValidations>
  <pageMargins left="0.75" right="0.75" top="1" bottom="1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69" r:id="rId4" name="Button 1">
              <controlPr defaultSize="0" print="0" autoFill="0" autoPict="0" macro="[0]!Winnaars">
                <anchor moveWithCells="1" sizeWithCells="1">
                  <from>
                    <xdr:col>0</xdr:col>
                    <xdr:colOff>50800</xdr:colOff>
                    <xdr:row>5</xdr:row>
                    <xdr:rowOff>31750</xdr:rowOff>
                  </from>
                  <to>
                    <xdr:col>2</xdr:col>
                    <xdr:colOff>1143000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0" r:id="rId5" name="Button 2">
              <controlPr defaultSize="0" print="0" autoFill="0" autoPict="0" macro="[0]!Dubbele_Combinaties">
                <anchor moveWithCells="1" sizeWithCells="1">
                  <from>
                    <xdr:col>2</xdr:col>
                    <xdr:colOff>1174750</xdr:colOff>
                    <xdr:row>5</xdr:row>
                    <xdr:rowOff>31750</xdr:rowOff>
                  </from>
                  <to>
                    <xdr:col>3</xdr:col>
                    <xdr:colOff>793750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1" r:id="rId6" name="Button 3">
              <controlPr defaultSize="0" print="0" autoFill="0" autoPict="0" macro="[0]!Importeren_Gegevens">
                <anchor moveWithCells="1" sizeWithCells="1">
                  <from>
                    <xdr:col>3</xdr:col>
                    <xdr:colOff>831850</xdr:colOff>
                    <xdr:row>5</xdr:row>
                    <xdr:rowOff>31750</xdr:rowOff>
                  </from>
                  <to>
                    <xdr:col>6</xdr:col>
                    <xdr:colOff>222250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2" r:id="rId7" name="Button 4">
              <controlPr defaultSize="0" print="0" autoFill="0" autoPict="0" macro="[0]!Import_Verwerken">
                <anchor moveWithCells="1" sizeWithCells="1">
                  <from>
                    <xdr:col>6</xdr:col>
                    <xdr:colOff>260350</xdr:colOff>
                    <xdr:row>5</xdr:row>
                    <xdr:rowOff>31750</xdr:rowOff>
                  </from>
                  <to>
                    <xdr:col>8</xdr:col>
                    <xdr:colOff>0</xdr:colOff>
                    <xdr:row>6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1">
    <pageSetUpPr fitToPage="1"/>
  </sheetPr>
  <dimension ref="A1:CN9"/>
  <sheetViews>
    <sheetView zoomScale="85" zoomScaleNormal="85" workbookViewId="0">
      <pane xSplit="5" ySplit="8" topLeftCell="J9" activePane="bottomRight" state="frozen"/>
      <selection activeCell="C4" sqref="C4:E4"/>
      <selection pane="topRight" activeCell="C4" sqref="C4:E4"/>
      <selection pane="bottomLeft" activeCell="C4" sqref="C4:E4"/>
      <selection pane="bottomRight" activeCell="BF10" sqref="BF10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4.54296875" style="67" customWidth="1"/>
    <col min="9" max="9" width="4.1796875" style="67" customWidth="1"/>
    <col min="10" max="10" width="3.54296875" style="87" customWidth="1"/>
    <col min="11" max="11" width="4.54296875" style="68" customWidth="1"/>
    <col min="12" max="12" width="4.1796875" style="68" customWidth="1"/>
    <col min="13" max="14" width="3" style="62" customWidth="1"/>
    <col min="15" max="15" width="3.54296875" style="63" customWidth="1"/>
    <col min="16" max="16" width="4.54296875" style="70" customWidth="1"/>
    <col min="17" max="17" width="4.1796875" style="70" customWidth="1"/>
    <col min="18" max="18" width="3.54296875" style="63" customWidth="1"/>
    <col min="19" max="19" width="4.54296875" style="70" customWidth="1"/>
    <col min="20" max="20" width="4.1796875" style="70" customWidth="1"/>
    <col min="21" max="22" width="3" style="63" customWidth="1"/>
    <col min="23" max="23" width="3.54296875" style="62" customWidth="1"/>
    <col min="24" max="24" width="4.54296875" style="68" customWidth="1"/>
    <col min="25" max="25" width="4.1796875" style="68" customWidth="1"/>
    <col min="26" max="26" width="3.54296875" style="62" customWidth="1"/>
    <col min="27" max="27" width="4.54296875" style="68" customWidth="1"/>
    <col min="28" max="28" width="4.1796875" style="68" customWidth="1"/>
    <col min="29" max="30" width="3" style="62" customWidth="1"/>
    <col min="31" max="31" width="3.54296875" style="63" hidden="1" customWidth="1"/>
    <col min="32" max="32" width="4.54296875" style="70" hidden="1" customWidth="1"/>
    <col min="33" max="33" width="4.1796875" style="70" hidden="1" customWidth="1"/>
    <col min="34" max="34" width="3.54296875" style="63" hidden="1" customWidth="1"/>
    <col min="35" max="35" width="4.54296875" style="70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4.54296875" style="68" hidden="1" customWidth="1"/>
    <col min="41" max="41" width="4.1796875" style="68" hidden="1" customWidth="1"/>
    <col min="42" max="42" width="3.54296875" style="62" hidden="1" customWidth="1"/>
    <col min="43" max="43" width="4.54296875" style="68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4.54296875" style="70" hidden="1" customWidth="1"/>
    <col min="49" max="49" width="4.1796875" style="70" hidden="1" customWidth="1"/>
    <col min="50" max="50" width="3.54296875" style="63" hidden="1" customWidth="1"/>
    <col min="51" max="51" width="4.54296875" style="70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6.45312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65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IF(H2="",0,H2)</f>
        <v>0</v>
      </c>
      <c r="BM2">
        <f>IF(J2&gt;99,199,J2)</f>
        <v>0</v>
      </c>
      <c r="BN2">
        <f>IF(K2="",0,K2)</f>
        <v>0</v>
      </c>
      <c r="BO2">
        <f>BK2+BM2</f>
        <v>0</v>
      </c>
      <c r="BP2">
        <f>IF(O2&gt;99,199,O2)</f>
        <v>0</v>
      </c>
      <c r="BQ2">
        <f>IF(P2="",0,P2)</f>
        <v>0</v>
      </c>
      <c r="BR2">
        <f>IF(R2&gt;99,199,R2)</f>
        <v>0</v>
      </c>
      <c r="BS2">
        <f>IF(S2="",0,S2)</f>
        <v>0</v>
      </c>
      <c r="BT2">
        <f>BP2+BR2</f>
        <v>0</v>
      </c>
      <c r="BU2">
        <f>IF(W2&gt;99,199,W2)</f>
        <v>0</v>
      </c>
      <c r="BV2">
        <f>IF(X2="",0,X2)</f>
        <v>0</v>
      </c>
      <c r="BW2">
        <f>IF(Z2&gt;99,199,Z2)</f>
        <v>0</v>
      </c>
      <c r="BX2">
        <f>IF(AA2="",0,AA2)</f>
        <v>0</v>
      </c>
      <c r="BY2">
        <f>BU2+BW2</f>
        <v>0</v>
      </c>
      <c r="BZ2">
        <f>IF(AE2&gt;99,199,AE2)</f>
        <v>0</v>
      </c>
      <c r="CA2">
        <f>IF(AF2="",0,AF2)</f>
        <v>0</v>
      </c>
      <c r="CB2">
        <f>IF(AH2&gt;99,199,AH2)</f>
        <v>0</v>
      </c>
      <c r="CC2">
        <f>IF(AI2="",0,AI2)</f>
        <v>0</v>
      </c>
      <c r="CD2">
        <f>BZ2+CB2</f>
        <v>0</v>
      </c>
      <c r="CE2">
        <f>IF(AM2&gt;99,199,AM2)</f>
        <v>0</v>
      </c>
      <c r="CF2">
        <f>IF(AN2="",0,AN2)</f>
        <v>0</v>
      </c>
      <c r="CG2">
        <f>IF(AP2&gt;99,199,AP2)</f>
        <v>0</v>
      </c>
      <c r="CH2">
        <f>IF(AQ2="",0,AQ2)</f>
        <v>0</v>
      </c>
      <c r="CI2">
        <f>CE2+CG2</f>
        <v>0</v>
      </c>
      <c r="CJ2">
        <f>IF(AU2&gt;99,199,AU2)</f>
        <v>0</v>
      </c>
      <c r="CK2">
        <f>IF(AV2="",0,AV2)</f>
        <v>0</v>
      </c>
      <c r="CL2">
        <f>IF(AX2&gt;99,199,AX2)</f>
        <v>0</v>
      </c>
      <c r="CM2">
        <f>IF(AY2="",0,AY2)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>
        <v>1</v>
      </c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135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65" t="s">
        <v>118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>
        <v>2</v>
      </c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51" t="str">
        <f>Instellingen!C43</f>
        <v xml:space="preserve"> </v>
      </c>
      <c r="AF7" s="152"/>
      <c r="AG7" s="152"/>
      <c r="AH7" s="152"/>
      <c r="AI7" s="152"/>
      <c r="AJ7" s="152"/>
      <c r="AK7" s="152"/>
      <c r="AL7" s="153"/>
      <c r="AM7" s="151" t="str">
        <f>Instellingen!C44</f>
        <v xml:space="preserve"> </v>
      </c>
      <c r="AN7" s="154"/>
      <c r="AO7" s="154"/>
      <c r="AP7" s="154"/>
      <c r="AQ7" s="154"/>
      <c r="AR7" s="154"/>
      <c r="AS7" s="154"/>
      <c r="AT7" s="155"/>
      <c r="AU7" s="151" t="str">
        <f>Instellingen!C45</f>
        <v xml:space="preserve"> </v>
      </c>
      <c r="AV7" s="154"/>
      <c r="AW7" s="154"/>
      <c r="AX7" s="154"/>
      <c r="AY7" s="154"/>
      <c r="AZ7" s="154"/>
      <c r="BA7" s="154"/>
      <c r="BB7" s="155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66" t="s">
        <v>74</v>
      </c>
      <c r="I8" s="66" t="s">
        <v>75</v>
      </c>
      <c r="J8" s="86" t="s">
        <v>76</v>
      </c>
      <c r="K8" s="69" t="s">
        <v>77</v>
      </c>
      <c r="L8" s="69" t="s">
        <v>78</v>
      </c>
      <c r="M8" s="2" t="s">
        <v>4</v>
      </c>
      <c r="N8" s="2" t="s">
        <v>15</v>
      </c>
      <c r="O8" s="7" t="s">
        <v>73</v>
      </c>
      <c r="P8" s="66" t="s">
        <v>74</v>
      </c>
      <c r="Q8" s="66" t="s">
        <v>75</v>
      </c>
      <c r="R8" s="86" t="s">
        <v>76</v>
      </c>
      <c r="S8" s="69" t="s">
        <v>77</v>
      </c>
      <c r="T8" s="69" t="s">
        <v>78</v>
      </c>
      <c r="U8" s="2" t="s">
        <v>4</v>
      </c>
      <c r="V8" s="2" t="s">
        <v>15</v>
      </c>
      <c r="W8" s="7" t="s">
        <v>73</v>
      </c>
      <c r="X8" s="66" t="s">
        <v>74</v>
      </c>
      <c r="Y8" s="66" t="s">
        <v>75</v>
      </c>
      <c r="Z8" s="86" t="s">
        <v>76</v>
      </c>
      <c r="AA8" s="69" t="s">
        <v>77</v>
      </c>
      <c r="AB8" s="69" t="s">
        <v>78</v>
      </c>
      <c r="AC8" s="2" t="s">
        <v>4</v>
      </c>
      <c r="AD8" s="2" t="s">
        <v>15</v>
      </c>
      <c r="AE8" s="89" t="s">
        <v>73</v>
      </c>
      <c r="AF8" s="78" t="s">
        <v>74</v>
      </c>
      <c r="AG8" s="78" t="s">
        <v>75</v>
      </c>
      <c r="AH8" s="71" t="s">
        <v>76</v>
      </c>
      <c r="AI8" s="78" t="s">
        <v>77</v>
      </c>
      <c r="AJ8" s="78" t="s">
        <v>78</v>
      </c>
      <c r="AK8" s="2" t="s">
        <v>4</v>
      </c>
      <c r="AL8" s="2" t="s">
        <v>15</v>
      </c>
      <c r="AM8" s="89" t="s">
        <v>73</v>
      </c>
      <c r="AN8" s="78" t="s">
        <v>74</v>
      </c>
      <c r="AO8" s="78" t="s">
        <v>75</v>
      </c>
      <c r="AP8" s="71" t="s">
        <v>76</v>
      </c>
      <c r="AQ8" s="78" t="s">
        <v>77</v>
      </c>
      <c r="AR8" s="78" t="s">
        <v>78</v>
      </c>
      <c r="AS8" s="2" t="s">
        <v>4</v>
      </c>
      <c r="AT8" s="2" t="s">
        <v>15</v>
      </c>
      <c r="AU8" s="89" t="s">
        <v>73</v>
      </c>
      <c r="AV8" s="78" t="s">
        <v>74</v>
      </c>
      <c r="AW8" s="78" t="s">
        <v>75</v>
      </c>
      <c r="AX8" s="71" t="s">
        <v>76</v>
      </c>
      <c r="AY8" s="78" t="s">
        <v>77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3" t="s">
        <v>106</v>
      </c>
      <c r="CF8" s="73" t="s">
        <v>107</v>
      </c>
      <c r="CG8" s="73" t="s">
        <v>108</v>
      </c>
      <c r="CH8" s="73" t="s">
        <v>109</v>
      </c>
      <c r="CI8" s="73" t="s">
        <v>110</v>
      </c>
      <c r="CJ8" s="73" t="s">
        <v>111</v>
      </c>
      <c r="CK8" s="73" t="s">
        <v>112</v>
      </c>
      <c r="CL8" s="73" t="s">
        <v>113</v>
      </c>
      <c r="CM8" s="73" t="s">
        <v>114</v>
      </c>
      <c r="CN8" s="73" t="s">
        <v>115</v>
      </c>
    </row>
    <row r="9" spans="1:92" x14ac:dyDescent="0.25">
      <c r="A9" s="1">
        <v>1</v>
      </c>
      <c r="B9" s="1" t="s">
        <v>154</v>
      </c>
      <c r="C9" s="1" t="s">
        <v>238</v>
      </c>
      <c r="D9" s="1" t="s">
        <v>155</v>
      </c>
      <c r="E9" s="1" t="s">
        <v>239</v>
      </c>
      <c r="F9" s="1" t="s">
        <v>143</v>
      </c>
      <c r="G9" s="62">
        <v>0</v>
      </c>
      <c r="H9" s="67">
        <v>75</v>
      </c>
      <c r="I9" s="67">
        <v>7.5</v>
      </c>
      <c r="J9" s="87">
        <v>0</v>
      </c>
      <c r="K9" s="68">
        <v>75</v>
      </c>
      <c r="L9" s="68">
        <v>7.5</v>
      </c>
      <c r="M9" s="62">
        <v>1</v>
      </c>
      <c r="N9" s="62">
        <v>1</v>
      </c>
      <c r="V9" s="63">
        <v>99</v>
      </c>
      <c r="W9" s="62">
        <v>0</v>
      </c>
      <c r="X9" s="68">
        <v>73</v>
      </c>
      <c r="Y9" s="68">
        <v>7</v>
      </c>
      <c r="Z9" s="62">
        <v>0</v>
      </c>
      <c r="AA9" s="68">
        <v>73</v>
      </c>
      <c r="AB9" s="68">
        <v>7</v>
      </c>
      <c r="AC9" s="62">
        <v>1</v>
      </c>
      <c r="AD9" s="62">
        <v>1</v>
      </c>
      <c r="BC9">
        <f>N9+V9+AD9+AL9+AT9+BB9</f>
        <v>101</v>
      </c>
      <c r="BD9" s="24">
        <f>IF($O$4&gt;0,(LARGE(($N9,$V9,$AD9,$AL9,$AT9,$BB9),1)),"0")</f>
        <v>99</v>
      </c>
      <c r="BE9" s="24">
        <f>BC9-BD9</f>
        <v>2</v>
      </c>
      <c r="BF9" s="1">
        <v>1</v>
      </c>
      <c r="BK9">
        <f>IF(G9&gt;99,199,G9)</f>
        <v>0</v>
      </c>
      <c r="BL9">
        <f>IF(H9="",0,H9)</f>
        <v>75</v>
      </c>
      <c r="BM9">
        <f>IF(J9&gt;99,199,J9)</f>
        <v>0</v>
      </c>
      <c r="BN9">
        <f>IF(K9="",0,K9)</f>
        <v>75</v>
      </c>
      <c r="BO9">
        <f>BK9+BM9</f>
        <v>0</v>
      </c>
      <c r="BP9">
        <f>IF(O9&gt;99,199,O9)</f>
        <v>0</v>
      </c>
      <c r="BQ9">
        <f>IF(P9="",0,P9)</f>
        <v>0</v>
      </c>
      <c r="BR9">
        <f>IF(R9&gt;99,199,R9)</f>
        <v>0</v>
      </c>
      <c r="BS9">
        <f>IF(S9="",0,S9)</f>
        <v>0</v>
      </c>
      <c r="BT9">
        <f>BP9+BR9</f>
        <v>0</v>
      </c>
      <c r="BU9">
        <f>IF(W9&gt;99,199,W9)</f>
        <v>0</v>
      </c>
      <c r="BV9">
        <f>IF(X9="",0,X9)</f>
        <v>73</v>
      </c>
      <c r="BW9">
        <f>IF(Z9&gt;99,199,Z9)</f>
        <v>0</v>
      </c>
      <c r="BX9">
        <f>IF(AA9="",0,AA9)</f>
        <v>73</v>
      </c>
      <c r="BY9">
        <f>BU9+BW9</f>
        <v>0</v>
      </c>
      <c r="BZ9">
        <f>IF(AE9&gt;99,199,AE9)</f>
        <v>0</v>
      </c>
      <c r="CA9">
        <f>IF(AF9="",0,AF9)</f>
        <v>0</v>
      </c>
      <c r="CB9">
        <f>IF(AH9&gt;99,199,AH9)</f>
        <v>0</v>
      </c>
      <c r="CC9">
        <f>IF(AI9="",0,AI9)</f>
        <v>0</v>
      </c>
      <c r="CD9">
        <f>BZ9+CB9</f>
        <v>0</v>
      </c>
      <c r="CE9">
        <f>IF(AM9&gt;99,199,AM9)</f>
        <v>0</v>
      </c>
      <c r="CF9">
        <f>IF(AN9="",0,AN9)</f>
        <v>0</v>
      </c>
      <c r="CG9">
        <f>IF(AP9&gt;99,199,AP9)</f>
        <v>0</v>
      </c>
      <c r="CH9">
        <f>IF(AQ9="",0,AQ9)</f>
        <v>0</v>
      </c>
      <c r="CI9">
        <f>CE9+CG9</f>
        <v>0</v>
      </c>
      <c r="CJ9">
        <f>IF(AU9&gt;99,199,AU9)</f>
        <v>0</v>
      </c>
      <c r="CK9">
        <f>IF(AV9="",0,AV9)</f>
        <v>0</v>
      </c>
      <c r="CL9">
        <f>IF(AX9&gt;99,199,AX9)</f>
        <v>0</v>
      </c>
      <c r="CM9">
        <f>IF(AY9="",0,AY9)</f>
        <v>0</v>
      </c>
      <c r="CN9">
        <f>CJ9+CL9</f>
        <v>0</v>
      </c>
    </row>
  </sheetData>
  <sortState xmlns:xlrd2="http://schemas.microsoft.com/office/spreadsheetml/2017/richdata2" ref="A9:XFB10">
    <sortCondition ref="N9"/>
  </sortState>
  <mergeCells count="32">
    <mergeCell ref="O4:V4"/>
    <mergeCell ref="BH3:BI7"/>
    <mergeCell ref="A4:B4"/>
    <mergeCell ref="O5:V5"/>
    <mergeCell ref="F4:N4"/>
    <mergeCell ref="C4:E4"/>
    <mergeCell ref="G7:N7"/>
    <mergeCell ref="A5:B5"/>
    <mergeCell ref="C5:E5"/>
    <mergeCell ref="F5:N5"/>
    <mergeCell ref="A6:E7"/>
    <mergeCell ref="G6:N6"/>
    <mergeCell ref="O6:V6"/>
    <mergeCell ref="O7:V7"/>
    <mergeCell ref="AM6:AT6"/>
    <mergeCell ref="AU6:BB6"/>
    <mergeCell ref="A1:BI1"/>
    <mergeCell ref="A3:B3"/>
    <mergeCell ref="C3:E3"/>
    <mergeCell ref="F3:N3"/>
    <mergeCell ref="O3:V3"/>
    <mergeCell ref="W7:AD7"/>
    <mergeCell ref="AE7:AL7"/>
    <mergeCell ref="AM7:AT7"/>
    <mergeCell ref="AU7:BB7"/>
    <mergeCell ref="W6:AD6"/>
    <mergeCell ref="AE6:AL6"/>
    <mergeCell ref="BC4:BF4"/>
    <mergeCell ref="W3:AL5"/>
    <mergeCell ref="BC3:BF3"/>
    <mergeCell ref="BC5:BF5"/>
    <mergeCell ref="BC6:BE6"/>
  </mergeCells>
  <dataValidations count="8">
    <dataValidation type="whole" allowBlank="1" showInputMessage="1" showErrorMessage="1" sqref="BG3" xr:uid="{00000000-0002-0000-0100-000000000000}">
      <formula1>1</formula1>
      <formula2>4</formula2>
    </dataValidation>
    <dataValidation type="whole" allowBlank="1" showInputMessage="1" showErrorMessage="1" sqref="BG4" xr:uid="{00000000-0002-0000-0100-000001000000}">
      <formula1>1</formula1>
      <formula2>2</formula2>
    </dataValidation>
    <dataValidation type="whole" operator="lessThan" allowBlank="1" showInputMessage="1" showErrorMessage="1" sqref="BG5" xr:uid="{00000000-0002-0000-0100-000002000000}">
      <formula1>9</formula1>
    </dataValidation>
    <dataValidation type="whole" operator="lessThan" allowBlank="1" showInputMessage="1" showErrorMessage="1" sqref="BG6" xr:uid="{00000000-0002-0000-0100-000003000000}">
      <formula1>340</formula1>
    </dataValidation>
    <dataValidation type="list" allowBlank="1" showInputMessage="1" showErrorMessage="1" sqref="BH1:BH2 BH9:BH65496" xr:uid="{00000000-0002-0000-0100-000004000000}">
      <formula1>"ja,nee"</formula1>
    </dataValidation>
    <dataValidation type="decimal" allowBlank="1" showInputMessage="1" showErrorMessage="1" sqref="H1:H2 K1:K2 P1:P2 S1:S2 X1:X2 AA1:AA2 AI1:AI2 AF1:AF2 AN1:AN2 AQ1:AQ2 AY1:AY2 AV1:AV2 AV9:AV65496 AY9:AY65496 AN9:AN65496 AQ9:AQ65496 AF9:AF65496 K9:K65496 S9:S65496 P9:P65496 X9:X65496 AA9:AA65496 H9:H65496 AI9:AI65496" xr:uid="{00000000-0002-0000-0100-000005000000}">
      <formula1>0</formula1>
      <formula2>100</formula2>
    </dataValidation>
    <dataValidation type="decimal" allowBlank="1" showInputMessage="1" showErrorMessage="1" sqref="L1:L2 I1:I2 T1:T2 Q1:Q2 AG1:AG2 AB1:AB2 Y1:Y2 AJ1:AJ2 AR1:AR2 AO1:AO2 AW1:AW2 AZ1:AZ2 AZ9:AZ65496 AW9:AW65496 AR9:AR65496 AO9:AO65496 AJ9:AJ65496 Q9:Q65496 AG9:AG65496 AB9:AB65496 I9:I65496 T9:T65496 Y9:Y65496 L9:L65496" xr:uid="{00000000-0002-0000-0100-000006000000}">
      <formula1>0</formula1>
      <formula2>10</formula2>
    </dataValidation>
    <dataValidation operator="lessThan" allowBlank="1" showInputMessage="1" showErrorMessage="1" sqref="O1:O2 AE1:AE2 AU1:AU2 AU9:AU65496 AE9:AE65496 O9:O65496" xr:uid="{00000000-0002-0000-0100-000007000000}"/>
  </dataValidations>
  <printOptions headings="1" gridLines="1"/>
  <pageMargins left="0.19685039370078741" right="0" top="0.98425196850393704" bottom="0.98425196850393704" header="0.51181102362204722" footer="0.51181102362204722"/>
  <pageSetup paperSize="9" scale="89" fitToWidth="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0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1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2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3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4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5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6" r:id="rId11" name="Button 8">
              <controlPr defaultSize="0" print="0" autoFill="0" autoPict="0" macro="[0]!Sort_Pl_Punten_3">
                <anchor moveWithCells="1" sizeWithCells="1">
                  <from>
                    <xdr:col>28</xdr:col>
                    <xdr:colOff>190500</xdr:colOff>
                    <xdr:row>7</xdr:row>
                    <xdr:rowOff>31750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7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8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9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40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41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31750</xdr:colOff>
                    <xdr:row>7</xdr:row>
                    <xdr:rowOff>12700</xdr:rowOff>
                  </from>
                  <to>
                    <xdr:col>28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42" r:id="rId17" name="Button 1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0" r:id="rId18" name="Button 32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36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2" r:id="rId19" name="Button 34">
              <controlPr defaultSize="0" print="0" autoFill="0" autoPict="0" macro="[0]!Sort_Pl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45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3" r:id="rId20" name="Button 35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44</xdr:col>
                    <xdr:colOff>38100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4" r:id="rId21" name="Button 36">
              <controlPr defaultSize="0" print="0" autoFill="0" autoPict="0" macro="[0]!Sort_Pl_Punten_4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52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5" r:id="rId22" name="Button 37">
              <controlPr defaultSize="0" print="0" autoFill="0" autoPict="0" macro="[0]!Sort_Pl_Punten_6">
                <anchor moveWithCells="1" sizeWithCells="1">
                  <from>
                    <xdr:col>53</xdr:col>
                    <xdr:colOff>31750</xdr:colOff>
                    <xdr:row>7</xdr:row>
                    <xdr:rowOff>0</xdr:rowOff>
                  </from>
                  <to>
                    <xdr:col>53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7" r:id="rId23" name="Button 3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37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8" r:id="rId24" name="Button 40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9" r:id="rId25" name="Button 41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0" r:id="rId26" name="Button 42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1" r:id="rId27" name="Button 43">
              <controlPr defaultSize="0" print="0" autoFill="0" autoPict="0" macro="[0]!Sort_Punten_2">
                <anchor moveWithCells="1" sizeWithCells="1">
                  <from>
                    <xdr:col>22</xdr:col>
                    <xdr:colOff>31750</xdr:colOff>
                    <xdr:row>7</xdr:row>
                    <xdr:rowOff>0</xdr:rowOff>
                  </from>
                  <to>
                    <xdr:col>28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2" r:id="rId28" name="Button 44">
              <controlPr defaultSize="0" print="0" autoFill="0" autoPict="0" macro="[0]!Sort_Punten_2">
                <anchor moveWithCells="1" sizeWithCells="1">
                  <from>
                    <xdr:col>22</xdr:col>
                    <xdr:colOff>31750</xdr:colOff>
                    <xdr:row>7</xdr:row>
                    <xdr:rowOff>0</xdr:rowOff>
                  </from>
                  <to>
                    <xdr:col>28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3" r:id="rId29" name="Button 45">
              <controlPr defaultSize="0" print="0" autoFill="0" autoPict="0" macro="[0]!Sort_Punten_2">
                <anchor moveWithCells="1" sizeWithCells="1">
                  <from>
                    <xdr:col>22</xdr:col>
                    <xdr:colOff>31750</xdr:colOff>
                    <xdr:row>7</xdr:row>
                    <xdr:rowOff>0</xdr:rowOff>
                  </from>
                  <to>
                    <xdr:col>28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4" r:id="rId30" name="Button 46">
              <controlPr defaultSize="0" print="0" autoFill="0" autoPict="0" macro="[0]!Sort_Punten_2">
                <anchor moveWithCells="1" sizeWithCells="1">
                  <from>
                    <xdr:col>22</xdr:col>
                    <xdr:colOff>31750</xdr:colOff>
                    <xdr:row>7</xdr:row>
                    <xdr:rowOff>0</xdr:rowOff>
                  </from>
                  <to>
                    <xdr:col>28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5" r:id="rId31" name="Button 47">
              <controlPr defaultSize="0" print="0" autoFill="0" autoPict="0" macro="[0]!Sort_Punten_1">
                <anchor moveWithCells="1" sizeWithCells="1">
                  <from>
                    <xdr:col>14</xdr:col>
                    <xdr:colOff>0</xdr:colOff>
                    <xdr:row>7</xdr:row>
                    <xdr:rowOff>12700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6" r:id="rId32" name="Button 48">
              <controlPr defaultSize="0" print="0" autoFill="0" autoPict="0" macro="[0]!Sort_Pl_Punten_1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7" r:id="rId33" name="Button 49">
              <controlPr defaultSize="0" print="0" autoFill="0" autoPict="0" macro="[0]!Sort_Punten_1">
                <anchor moveWithCells="1" sizeWithCells="1">
                  <from>
                    <xdr:col>14</xdr:col>
                    <xdr:colOff>0</xdr:colOff>
                    <xdr:row>7</xdr:row>
                    <xdr:rowOff>12700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8" r:id="rId34" name="Button 50">
              <controlPr defaultSize="0" print="0" autoFill="0" autoPict="0" macro="[0]!Sort_Pl_Punten_1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9" r:id="rId35" name="Button 51">
              <controlPr defaultSize="0" print="0" autoFill="0" autoPict="0" macro="[0]!Sort_Punten_1">
                <anchor moveWithCells="1" sizeWithCells="1">
                  <from>
                    <xdr:col>22</xdr:col>
                    <xdr:colOff>0</xdr:colOff>
                    <xdr:row>7</xdr:row>
                    <xdr:rowOff>12700</xdr:rowOff>
                  </from>
                  <to>
                    <xdr:col>28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80" r:id="rId36" name="Button 52">
              <controlPr defaultSize="0" print="0" autoFill="0" autoPict="0" macro="[0]!Sort_Pl_Punten_1">
                <anchor moveWithCells="1" sizeWithCells="1">
                  <from>
                    <xdr:col>29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9">
    <pageSetUpPr fitToPage="1"/>
  </sheetPr>
  <dimension ref="A1:D45"/>
  <sheetViews>
    <sheetView workbookViewId="0">
      <pane ySplit="2" topLeftCell="A3" activePane="bottomLeft" state="frozen"/>
      <selection activeCell="C4" sqref="C4:E4"/>
      <selection pane="bottomLeft" activeCell="C41" sqref="C41"/>
    </sheetView>
  </sheetViews>
  <sheetFormatPr defaultRowHeight="12.5" x14ac:dyDescent="0.25"/>
  <cols>
    <col min="1" max="1" width="36.54296875" bestFit="1" customWidth="1"/>
    <col min="2" max="2" width="37" customWidth="1"/>
    <col min="3" max="3" width="46.453125" customWidth="1"/>
    <col min="4" max="4" width="15.81640625" customWidth="1"/>
  </cols>
  <sheetData>
    <row r="1" spans="1:4" ht="13" x14ac:dyDescent="0.3">
      <c r="A1" s="25"/>
      <c r="B1" s="26" t="s">
        <v>37</v>
      </c>
      <c r="C1" s="26" t="s">
        <v>25</v>
      </c>
      <c r="D1" s="3"/>
    </row>
    <row r="2" spans="1:4" ht="13" x14ac:dyDescent="0.3">
      <c r="A2" s="27" t="s">
        <v>38</v>
      </c>
      <c r="B2" s="2"/>
      <c r="C2" s="2"/>
      <c r="D2" s="22"/>
    </row>
    <row r="3" spans="1:4" x14ac:dyDescent="0.25">
      <c r="A3" s="28" t="s">
        <v>39</v>
      </c>
      <c r="B3" s="96" t="s">
        <v>142</v>
      </c>
      <c r="C3" s="30"/>
      <c r="D3" s="30"/>
    </row>
    <row r="4" spans="1:4" x14ac:dyDescent="0.25">
      <c r="A4" s="30" t="s">
        <v>40</v>
      </c>
      <c r="B4" s="29">
        <v>1</v>
      </c>
      <c r="C4" s="30" t="s">
        <v>41</v>
      </c>
      <c r="D4" s="30"/>
    </row>
    <row r="5" spans="1:4" x14ac:dyDescent="0.25">
      <c r="A5" s="30" t="s">
        <v>11</v>
      </c>
      <c r="B5" s="29">
        <v>99</v>
      </c>
      <c r="C5" s="30"/>
      <c r="D5" s="30"/>
    </row>
    <row r="6" spans="1:4" x14ac:dyDescent="0.25">
      <c r="A6" s="30" t="s">
        <v>42</v>
      </c>
      <c r="B6" s="29">
        <v>3</v>
      </c>
      <c r="C6" s="30"/>
      <c r="D6" s="30"/>
    </row>
    <row r="7" spans="1:4" x14ac:dyDescent="0.25">
      <c r="A7" s="30" t="s">
        <v>33</v>
      </c>
      <c r="B7" s="29">
        <v>1</v>
      </c>
      <c r="C7" s="30"/>
      <c r="D7" s="30"/>
    </row>
    <row r="8" spans="1:4" x14ac:dyDescent="0.25">
      <c r="A8" s="61" t="s">
        <v>127</v>
      </c>
      <c r="B8" s="30">
        <v>4</v>
      </c>
      <c r="C8" s="30"/>
      <c r="D8" s="30"/>
    </row>
    <row r="9" spans="1:4" hidden="1" x14ac:dyDescent="0.25">
      <c r="A9" s="30"/>
      <c r="B9" s="30"/>
      <c r="C9" s="30"/>
      <c r="D9" s="30"/>
    </row>
    <row r="10" spans="1:4" x14ac:dyDescent="0.25">
      <c r="A10" s="61" t="s">
        <v>64</v>
      </c>
      <c r="B10" s="29">
        <v>90</v>
      </c>
      <c r="C10" s="30" t="s">
        <v>65</v>
      </c>
      <c r="D10" s="30"/>
    </row>
    <row r="11" spans="1:4" hidden="1" x14ac:dyDescent="0.25">
      <c r="A11" s="30"/>
      <c r="B11" s="29"/>
      <c r="C11" s="30"/>
      <c r="D11" s="30"/>
    </row>
    <row r="12" spans="1:4" hidden="1" x14ac:dyDescent="0.25">
      <c r="A12" s="30"/>
      <c r="B12" s="29"/>
      <c r="C12" s="30"/>
      <c r="D12" s="30"/>
    </row>
    <row r="13" spans="1:4" x14ac:dyDescent="0.25">
      <c r="A13" s="30" t="s">
        <v>67</v>
      </c>
      <c r="B13" s="29"/>
      <c r="C13" s="30" t="s">
        <v>69</v>
      </c>
      <c r="D13" s="30"/>
    </row>
    <row r="14" spans="1:4" x14ac:dyDescent="0.25">
      <c r="A14" s="61" t="s">
        <v>132</v>
      </c>
      <c r="B14" s="29" t="s">
        <v>125</v>
      </c>
      <c r="C14" s="30"/>
      <c r="D14" s="30"/>
    </row>
    <row r="15" spans="1:4" hidden="1" x14ac:dyDescent="0.25">
      <c r="A15" s="61" t="s">
        <v>123</v>
      </c>
      <c r="B15" s="30"/>
      <c r="C15" s="30"/>
      <c r="D15" s="30"/>
    </row>
    <row r="16" spans="1:4" hidden="1" x14ac:dyDescent="0.25">
      <c r="A16" s="61" t="s">
        <v>124</v>
      </c>
      <c r="B16" s="30"/>
      <c r="C16" s="30"/>
      <c r="D16" s="30"/>
    </row>
    <row r="17" spans="1:4" hidden="1" x14ac:dyDescent="0.25">
      <c r="A17" s="61" t="s">
        <v>122</v>
      </c>
      <c r="B17" s="29" t="s">
        <v>125</v>
      </c>
      <c r="C17" s="30"/>
      <c r="D17" s="30"/>
    </row>
    <row r="18" spans="1:4" hidden="1" x14ac:dyDescent="0.25">
      <c r="A18" s="61" t="s">
        <v>124</v>
      </c>
      <c r="B18" s="30"/>
      <c r="C18" s="30"/>
      <c r="D18" s="30"/>
    </row>
    <row r="19" spans="1:4" hidden="1" x14ac:dyDescent="0.25"/>
    <row r="20" spans="1:4" hidden="1" x14ac:dyDescent="0.25"/>
    <row r="21" spans="1:4" hidden="1" x14ac:dyDescent="0.25"/>
    <row r="23" spans="1:4" ht="38" x14ac:dyDescent="0.3">
      <c r="A23" s="26" t="s">
        <v>66</v>
      </c>
      <c r="B23" s="2"/>
      <c r="C23" s="7" t="s">
        <v>43</v>
      </c>
      <c r="D23" s="2"/>
    </row>
    <row r="24" spans="1:4" hidden="1" x14ac:dyDescent="0.25">
      <c r="A24" s="30" t="s">
        <v>44</v>
      </c>
      <c r="B24" s="30">
        <v>1</v>
      </c>
      <c r="C24" s="30" t="s">
        <v>45</v>
      </c>
    </row>
    <row r="25" spans="1:4" x14ac:dyDescent="0.25">
      <c r="A25" s="30" t="s">
        <v>104</v>
      </c>
      <c r="B25" s="29">
        <v>2</v>
      </c>
      <c r="C25" s="30"/>
    </row>
    <row r="26" spans="1:4" x14ac:dyDescent="0.25">
      <c r="A26" s="30" t="s">
        <v>105</v>
      </c>
      <c r="B26" s="29">
        <v>3</v>
      </c>
      <c r="C26" s="30"/>
    </row>
    <row r="27" spans="1:4" x14ac:dyDescent="0.25">
      <c r="A27" s="30" t="s">
        <v>46</v>
      </c>
      <c r="B27" s="29">
        <v>4</v>
      </c>
      <c r="C27" s="30"/>
      <c r="D27" s="30"/>
    </row>
    <row r="28" spans="1:4" x14ac:dyDescent="0.25">
      <c r="A28" s="30" t="s">
        <v>47</v>
      </c>
      <c r="B28" s="29">
        <v>5</v>
      </c>
      <c r="C28" s="30"/>
      <c r="D28" s="30"/>
    </row>
    <row r="29" spans="1:4" x14ac:dyDescent="0.25">
      <c r="A29" s="30" t="s">
        <v>48</v>
      </c>
      <c r="B29" s="29">
        <v>6</v>
      </c>
      <c r="C29" s="30"/>
      <c r="D29" s="30"/>
    </row>
    <row r="30" spans="1:4" x14ac:dyDescent="0.25">
      <c r="A30" s="30" t="s">
        <v>49</v>
      </c>
      <c r="B30" s="29">
        <v>7</v>
      </c>
      <c r="C30" s="30"/>
      <c r="D30" s="30"/>
    </row>
    <row r="31" spans="1:4" x14ac:dyDescent="0.25">
      <c r="A31" s="30" t="s">
        <v>50</v>
      </c>
      <c r="B31" s="29"/>
      <c r="C31" s="30"/>
      <c r="D31" s="30"/>
    </row>
    <row r="32" spans="1:4" x14ac:dyDescent="0.25">
      <c r="A32" s="30"/>
      <c r="B32" s="29"/>
      <c r="C32" s="30"/>
      <c r="D32" s="30"/>
    </row>
    <row r="33" spans="1:4" x14ac:dyDescent="0.25">
      <c r="A33" s="30"/>
      <c r="B33" s="29"/>
      <c r="C33" s="30"/>
      <c r="D33" s="30"/>
    </row>
    <row r="35" spans="1:4" hidden="1" x14ac:dyDescent="0.25"/>
    <row r="36" spans="1:4" hidden="1" x14ac:dyDescent="0.25"/>
    <row r="37" spans="1:4" hidden="1" x14ac:dyDescent="0.25"/>
    <row r="38" spans="1:4" hidden="1" x14ac:dyDescent="0.25"/>
    <row r="39" spans="1:4" x14ac:dyDescent="0.25">
      <c r="A39" s="2" t="s">
        <v>51</v>
      </c>
      <c r="B39" s="2" t="s">
        <v>52</v>
      </c>
      <c r="C39" s="2" t="s">
        <v>53</v>
      </c>
      <c r="D39" s="71" t="s">
        <v>71</v>
      </c>
    </row>
    <row r="40" spans="1:4" x14ac:dyDescent="0.25">
      <c r="A40" s="30" t="s">
        <v>54</v>
      </c>
      <c r="B40" s="74" t="s">
        <v>146</v>
      </c>
      <c r="C40" s="75" t="s">
        <v>150</v>
      </c>
      <c r="D40" s="29" t="s">
        <v>100</v>
      </c>
    </row>
    <row r="41" spans="1:4" x14ac:dyDescent="0.25">
      <c r="A41" s="30" t="s">
        <v>55</v>
      </c>
      <c r="B41" s="74" t="s">
        <v>146</v>
      </c>
      <c r="C41" s="75" t="s">
        <v>149</v>
      </c>
      <c r="D41" s="29" t="s">
        <v>100</v>
      </c>
    </row>
    <row r="42" spans="1:4" x14ac:dyDescent="0.25">
      <c r="A42" s="30" t="s">
        <v>56</v>
      </c>
      <c r="B42" s="74" t="s">
        <v>147</v>
      </c>
      <c r="C42" s="75" t="s">
        <v>148</v>
      </c>
      <c r="D42" s="29" t="s">
        <v>100</v>
      </c>
    </row>
    <row r="43" spans="1:4" x14ac:dyDescent="0.25">
      <c r="A43" s="30" t="s">
        <v>57</v>
      </c>
      <c r="B43" s="8" t="s">
        <v>117</v>
      </c>
      <c r="C43" s="31" t="s">
        <v>117</v>
      </c>
      <c r="D43" s="29" t="s">
        <v>100</v>
      </c>
    </row>
    <row r="44" spans="1:4" x14ac:dyDescent="0.25">
      <c r="A44" s="30" t="s">
        <v>102</v>
      </c>
      <c r="B44" s="8" t="s">
        <v>117</v>
      </c>
      <c r="C44" s="31" t="s">
        <v>117</v>
      </c>
      <c r="D44" s="29" t="s">
        <v>100</v>
      </c>
    </row>
    <row r="45" spans="1:4" x14ac:dyDescent="0.25">
      <c r="A45" s="30" t="s">
        <v>103</v>
      </c>
      <c r="B45" s="8" t="s">
        <v>117</v>
      </c>
      <c r="C45" s="31" t="s">
        <v>117</v>
      </c>
      <c r="D45" s="29" t="s">
        <v>100</v>
      </c>
    </row>
  </sheetData>
  <sheetProtection algorithmName="SHA-512" hashValue="nc9cO7xNuBIk6O4ebqOU0tSWQgdxnzAsT5N5fKnLtVB6RRi830W3yl+2EdAeFeTSz/Zp0AA0YtH35Ust97wLig==" saltValue="GF9CO46U3zOME2XCwSgN2A==" spinCount="100000" sheet="1" objects="1" scenarios="1"/>
  <phoneticPr fontId="0" type="noConversion"/>
  <dataValidations count="15">
    <dataValidation type="whole" allowBlank="1" showInputMessage="1" showErrorMessage="1" sqref="B9 B15:B16 B18" xr:uid="{00000000-0002-0000-1100-000000000000}">
      <formula1>1</formula1>
      <formula2>2</formula2>
    </dataValidation>
    <dataValidation type="whole" showInputMessage="1" showErrorMessage="1" error="Er moet een waarde ingevoerd worden van 1 t/m 6." sqref="B6" xr:uid="{00000000-0002-0000-1100-000001000000}">
      <formula1>1</formula1>
      <formula2>6</formula2>
    </dataValidation>
    <dataValidation type="whole" allowBlank="1" showInputMessage="1" showErrorMessage="1" sqref="B19:B22" xr:uid="{00000000-0002-0000-1100-000002000000}">
      <formula1>2</formula1>
      <formula2>3</formula2>
    </dataValidation>
    <dataValidation type="whole" allowBlank="1" showInputMessage="1" showErrorMessage="1" sqref="B32:B33" xr:uid="{00000000-0002-0000-1100-000003000000}">
      <formula1>2</formula1>
      <formula2>8</formula2>
    </dataValidation>
    <dataValidation type="whole" showInputMessage="1" showErrorMessage="1" error="Er moet een waarde ingevoerd worden." sqref="B5" xr:uid="{00000000-0002-0000-1100-000004000000}">
      <formula1>1</formula1>
      <formula2>999</formula2>
    </dataValidation>
    <dataValidation type="whole" showInputMessage="1" showErrorMessage="1" error="Er moet een waarde ingevoerd worden." sqref="B4" xr:uid="{00000000-0002-0000-1100-000005000000}">
      <formula1>1</formula1>
      <formula2>2</formula2>
    </dataValidation>
    <dataValidation type="whole" showInputMessage="1" showErrorMessage="1" error="De waarde kan zijn 0 of 1." sqref="B7" xr:uid="{00000000-0002-0000-1100-000006000000}">
      <formula1>0</formula1>
      <formula2>2</formula2>
    </dataValidation>
    <dataValidation type="textLength" showInputMessage="1" showErrorMessage="1" error="Er moet een tekst worden ingevoerd." sqref="B3" xr:uid="{00000000-0002-0000-1100-000007000000}">
      <formula1>1</formula1>
      <formula2>60</formula2>
    </dataValidation>
    <dataValidation type="whole" allowBlank="1" showInputMessage="1" showErrorMessage="1" error="Er moet een waarde ingevoerd worden van 1 t/m 999 of blanko." sqref="B10 B12" xr:uid="{00000000-0002-0000-1100-000008000000}">
      <formula1>1</formula1>
      <formula2>999</formula2>
    </dataValidation>
    <dataValidation type="whole" allowBlank="1" showInputMessage="1" showErrorMessage="1" error="De minimale waarde is 2 de maximale is 8" sqref="B27:B31" xr:uid="{00000000-0002-0000-1100-000009000000}">
      <formula1>2</formula1>
      <formula2>8</formula2>
    </dataValidation>
    <dataValidation type="list" allowBlank="1" showInputMessage="1" showErrorMessage="1" sqref="B13" xr:uid="{00000000-0002-0000-1100-00000A000000}">
      <formula1>"Aanmelden,Afmelden"</formula1>
    </dataValidation>
    <dataValidation type="whole" allowBlank="1" showInputMessage="1" showErrorMessage="1" error="Er moet een waarde ingevoerd worden van 2 t/m 4 of blanko." prompt="Indien hier een aantal wordt ingevoerd dan worden bij een lager aantal starts per combinatie de plaatsingspunten gezet op het aantal wat vermeld staat bij Plaatsingspunten te weinig starts." sqref="B11" xr:uid="{00000000-0002-0000-1100-00000B000000}">
      <formula1>2</formula1>
      <formula2>4</formula2>
    </dataValidation>
    <dataValidation type="list" allowBlank="1" showInputMessage="1" showErrorMessage="1" sqref="B14 B17" xr:uid="{00000000-0002-0000-1100-00000C000000}">
      <formula1>"Ja,Nee"</formula1>
    </dataValidation>
    <dataValidation type="list" allowBlank="1" showInputMessage="1" showErrorMessage="1" sqref="D40:D45" xr:uid="{00000000-0002-0000-1100-00000D000000}">
      <formula1>"1: fouten barrage, 2: totaal fouten"</formula1>
    </dataValidation>
    <dataValidation type="whole" showInputMessage="1" showErrorMessage="1" error="Er moet een waarde ingevoerd worden." sqref="B8" xr:uid="{00000000-0002-0000-1100-00000E000000}">
      <formula1>0</formula1>
      <formula2>8</formula2>
    </dataValidation>
  </dataValidations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974" r:id="rId4" name="Button 22">
              <controlPr defaultSize="0" print="0" autoFill="0" autoPict="0" macro="[0]!verbergen_Tab">
                <anchor moveWithCells="1" sizeWithCells="1">
                  <from>
                    <xdr:col>2</xdr:col>
                    <xdr:colOff>165100</xdr:colOff>
                    <xdr:row>13</xdr:row>
                    <xdr:rowOff>38100</xdr:rowOff>
                  </from>
                  <to>
                    <xdr:col>2</xdr:col>
                    <xdr:colOff>3041650</xdr:colOff>
                    <xdr:row>16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1">
    <pageSetUpPr fitToPage="1"/>
  </sheetPr>
  <dimension ref="A1:H52"/>
  <sheetViews>
    <sheetView tabSelected="1" workbookViewId="0">
      <pane ySplit="4" topLeftCell="A37" activePane="bottomLeft" state="frozen"/>
      <selection activeCell="C4" sqref="C4:E4"/>
      <selection pane="bottomLeft" activeCell="G39" sqref="G39"/>
    </sheetView>
  </sheetViews>
  <sheetFormatPr defaultRowHeight="12.5" x14ac:dyDescent="0.25"/>
  <cols>
    <col min="1" max="1" width="8" style="1" customWidth="1"/>
    <col min="2" max="2" width="10" style="1" hidden="1" customWidth="1"/>
    <col min="3" max="3" width="28.1796875" style="1" customWidth="1"/>
    <col min="4" max="4" width="31.453125" style="1" customWidth="1"/>
    <col min="5" max="5" width="24.08984375" style="1" customWidth="1"/>
    <col min="6" max="6" width="30.453125" style="1" customWidth="1"/>
  </cols>
  <sheetData>
    <row r="1" spans="1:8" x14ac:dyDescent="0.25">
      <c r="A1" s="203" t="s">
        <v>19</v>
      </c>
      <c r="B1" s="204"/>
      <c r="C1" s="204"/>
      <c r="D1" s="204"/>
      <c r="E1" s="204"/>
      <c r="F1" s="205"/>
    </row>
    <row r="2" spans="1:8" hidden="1" x14ac:dyDescent="0.25"/>
    <row r="3" spans="1:8" ht="25.5" customHeight="1" x14ac:dyDescent="0.25">
      <c r="A3" s="6" t="s">
        <v>8</v>
      </c>
      <c r="B3" s="201" t="s">
        <v>142</v>
      </c>
      <c r="C3" s="202"/>
      <c r="D3" s="202"/>
      <c r="E3" s="94" t="s">
        <v>32</v>
      </c>
      <c r="F3" s="93"/>
    </row>
    <row r="4" spans="1:8" x14ac:dyDescent="0.25">
      <c r="A4" s="2" t="s">
        <v>20</v>
      </c>
      <c r="B4" s="2" t="s">
        <v>6</v>
      </c>
      <c r="C4" s="71" t="s">
        <v>126</v>
      </c>
      <c r="D4" s="2" t="s">
        <v>1</v>
      </c>
      <c r="E4" s="2" t="s">
        <v>24</v>
      </c>
      <c r="F4" s="2" t="s">
        <v>25</v>
      </c>
      <c r="G4" s="95"/>
      <c r="H4" s="95"/>
    </row>
    <row r="5" spans="1:8" ht="13" x14ac:dyDescent="0.3">
      <c r="A5" s="4"/>
      <c r="B5" s="4"/>
      <c r="C5" s="4"/>
      <c r="D5" s="4"/>
    </row>
    <row r="6" spans="1:8" x14ac:dyDescent="0.25">
      <c r="C6" s="1" t="s">
        <v>316</v>
      </c>
      <c r="D6" s="1" t="s">
        <v>317</v>
      </c>
    </row>
    <row r="7" spans="1:8" x14ac:dyDescent="0.25">
      <c r="A7" s="1">
        <v>1</v>
      </c>
      <c r="B7" s="1" t="s">
        <v>154</v>
      </c>
      <c r="C7" s="1" t="s">
        <v>238</v>
      </c>
      <c r="D7" s="1" t="s">
        <v>155</v>
      </c>
      <c r="E7" s="1" t="s">
        <v>143</v>
      </c>
    </row>
    <row r="9" spans="1:8" x14ac:dyDescent="0.25">
      <c r="C9" s="1" t="s">
        <v>308</v>
      </c>
      <c r="D9" s="1" t="s">
        <v>318</v>
      </c>
    </row>
    <row r="10" spans="1:8" x14ac:dyDescent="0.25">
      <c r="A10" s="1">
        <v>1</v>
      </c>
      <c r="B10" s="1" t="s">
        <v>151</v>
      </c>
      <c r="C10" s="1" t="s">
        <v>236</v>
      </c>
      <c r="D10" s="1" t="s">
        <v>152</v>
      </c>
      <c r="E10" s="1" t="s">
        <v>153</v>
      </c>
      <c r="F10" s="1" t="s">
        <v>303</v>
      </c>
    </row>
    <row r="11" spans="1:8" x14ac:dyDescent="0.25">
      <c r="A11" s="1">
        <v>2</v>
      </c>
      <c r="B11" s="1" t="s">
        <v>156</v>
      </c>
      <c r="C11" s="1" t="s">
        <v>240</v>
      </c>
      <c r="D11" s="1" t="s">
        <v>157</v>
      </c>
      <c r="E11" s="1" t="s">
        <v>158</v>
      </c>
    </row>
    <row r="12" spans="1:8" x14ac:dyDescent="0.25">
      <c r="A12" s="1" t="s">
        <v>319</v>
      </c>
      <c r="B12" s="1" t="s">
        <v>159</v>
      </c>
      <c r="C12" s="1" t="s">
        <v>241</v>
      </c>
      <c r="D12" s="1" t="s">
        <v>160</v>
      </c>
      <c r="E12" s="1" t="s">
        <v>153</v>
      </c>
      <c r="F12" s="1" t="s">
        <v>304</v>
      </c>
    </row>
    <row r="14" spans="1:8" x14ac:dyDescent="0.25">
      <c r="C14" s="1" t="s">
        <v>309</v>
      </c>
      <c r="D14" s="1" t="s">
        <v>317</v>
      </c>
    </row>
    <row r="15" spans="1:8" x14ac:dyDescent="0.25">
      <c r="A15" s="1">
        <v>1</v>
      </c>
      <c r="B15" s="1" t="s">
        <v>161</v>
      </c>
      <c r="C15" s="1" t="s">
        <v>242</v>
      </c>
      <c r="D15" s="1" t="s">
        <v>162</v>
      </c>
      <c r="E15" s="1" t="s">
        <v>163</v>
      </c>
      <c r="F15" s="1" t="s">
        <v>303</v>
      </c>
    </row>
    <row r="16" spans="1:8" x14ac:dyDescent="0.25">
      <c r="A16" s="1" t="s">
        <v>319</v>
      </c>
      <c r="B16" s="1" t="s">
        <v>164</v>
      </c>
      <c r="C16" s="1" t="s">
        <v>244</v>
      </c>
      <c r="D16" s="1" t="s">
        <v>165</v>
      </c>
      <c r="E16" s="1" t="s">
        <v>163</v>
      </c>
      <c r="F16" s="1" t="s">
        <v>304</v>
      </c>
    </row>
    <row r="18" spans="1:6" x14ac:dyDescent="0.25">
      <c r="C18" s="1" t="s">
        <v>310</v>
      </c>
      <c r="D18" s="1" t="s">
        <v>318</v>
      </c>
    </row>
    <row r="19" spans="1:6" x14ac:dyDescent="0.25">
      <c r="A19" s="1">
        <v>1</v>
      </c>
      <c r="B19" s="1" t="s">
        <v>171</v>
      </c>
      <c r="C19" s="1" t="s">
        <v>248</v>
      </c>
      <c r="D19" s="1" t="s">
        <v>172</v>
      </c>
      <c r="E19" s="1" t="s">
        <v>143</v>
      </c>
    </row>
    <row r="20" spans="1:6" x14ac:dyDescent="0.25">
      <c r="A20" s="1">
        <v>2</v>
      </c>
      <c r="B20" s="1" t="s">
        <v>188</v>
      </c>
      <c r="C20" s="1" t="s">
        <v>245</v>
      </c>
      <c r="D20" s="1" t="s">
        <v>189</v>
      </c>
      <c r="E20" s="1" t="s">
        <v>168</v>
      </c>
      <c r="F20" s="1" t="s">
        <v>303</v>
      </c>
    </row>
    <row r="21" spans="1:6" x14ac:dyDescent="0.25">
      <c r="A21" s="1" t="s">
        <v>319</v>
      </c>
      <c r="B21" s="1" t="s">
        <v>190</v>
      </c>
      <c r="C21" s="1" t="s">
        <v>257</v>
      </c>
      <c r="D21" s="1" t="s">
        <v>191</v>
      </c>
      <c r="E21" s="1" t="s">
        <v>163</v>
      </c>
    </row>
    <row r="23" spans="1:6" x14ac:dyDescent="0.25">
      <c r="C23" s="1" t="s">
        <v>311</v>
      </c>
      <c r="D23" s="1" t="s">
        <v>321</v>
      </c>
    </row>
    <row r="24" spans="1:6" x14ac:dyDescent="0.25">
      <c r="A24" s="1">
        <v>1</v>
      </c>
      <c r="B24" s="1" t="s">
        <v>166</v>
      </c>
      <c r="C24" s="1" t="s">
        <v>245</v>
      </c>
      <c r="D24" s="1" t="s">
        <v>167</v>
      </c>
      <c r="E24" s="1" t="s">
        <v>168</v>
      </c>
      <c r="F24" s="1" t="s">
        <v>303</v>
      </c>
    </row>
    <row r="25" spans="1:6" x14ac:dyDescent="0.25">
      <c r="A25" s="1">
        <v>2</v>
      </c>
      <c r="B25" s="1" t="s">
        <v>177</v>
      </c>
      <c r="C25" s="1" t="s">
        <v>253</v>
      </c>
      <c r="D25" s="1" t="s">
        <v>178</v>
      </c>
      <c r="E25" s="1" t="s">
        <v>153</v>
      </c>
      <c r="F25" s="1" t="s">
        <v>304</v>
      </c>
    </row>
    <row r="26" spans="1:6" x14ac:dyDescent="0.25">
      <c r="A26" s="1">
        <v>3</v>
      </c>
      <c r="B26" s="1" t="s">
        <v>175</v>
      </c>
      <c r="C26" s="1" t="s">
        <v>252</v>
      </c>
      <c r="D26" s="1" t="s">
        <v>176</v>
      </c>
      <c r="E26" s="1" t="s">
        <v>153</v>
      </c>
    </row>
    <row r="27" spans="1:6" x14ac:dyDescent="0.25">
      <c r="A27" s="1">
        <v>4</v>
      </c>
      <c r="B27" s="1" t="s">
        <v>179</v>
      </c>
      <c r="C27" s="1" t="s">
        <v>236</v>
      </c>
      <c r="D27" s="1" t="s">
        <v>180</v>
      </c>
      <c r="E27" s="1" t="s">
        <v>153</v>
      </c>
    </row>
    <row r="28" spans="1:6" x14ac:dyDescent="0.25">
      <c r="A28" s="1">
        <v>5</v>
      </c>
      <c r="B28" s="1" t="s">
        <v>173</v>
      </c>
      <c r="C28" s="1" t="s">
        <v>250</v>
      </c>
      <c r="D28" s="1" t="s">
        <v>174</v>
      </c>
      <c r="E28" s="1" t="s">
        <v>153</v>
      </c>
    </row>
    <row r="29" spans="1:6" x14ac:dyDescent="0.25">
      <c r="A29" s="1">
        <v>6</v>
      </c>
      <c r="B29" s="1" t="s">
        <v>169</v>
      </c>
      <c r="C29" s="1" t="s">
        <v>247</v>
      </c>
      <c r="D29" s="1" t="s">
        <v>170</v>
      </c>
      <c r="E29" s="1" t="s">
        <v>153</v>
      </c>
    </row>
    <row r="30" spans="1:6" x14ac:dyDescent="0.25">
      <c r="A30" s="1">
        <v>7</v>
      </c>
      <c r="B30" s="1" t="s">
        <v>181</v>
      </c>
      <c r="C30" s="1" t="s">
        <v>254</v>
      </c>
      <c r="D30" s="1" t="s">
        <v>182</v>
      </c>
      <c r="E30" s="1" t="s">
        <v>143</v>
      </c>
    </row>
    <row r="31" spans="1:6" x14ac:dyDescent="0.25">
      <c r="A31" s="1">
        <v>8</v>
      </c>
      <c r="B31" s="1" t="s">
        <v>183</v>
      </c>
      <c r="C31" s="1" t="s">
        <v>255</v>
      </c>
      <c r="D31" s="1" t="s">
        <v>184</v>
      </c>
      <c r="E31" s="1" t="s">
        <v>168</v>
      </c>
    </row>
    <row r="32" spans="1:6" x14ac:dyDescent="0.25">
      <c r="A32" s="1">
        <v>9</v>
      </c>
      <c r="B32" s="1" t="s">
        <v>185</v>
      </c>
      <c r="C32" s="1" t="s">
        <v>256</v>
      </c>
      <c r="D32" s="1" t="s">
        <v>186</v>
      </c>
      <c r="E32" s="1" t="s">
        <v>187</v>
      </c>
    </row>
    <row r="33" spans="1:6" x14ac:dyDescent="0.25">
      <c r="A33" s="1" t="s">
        <v>319</v>
      </c>
      <c r="B33" s="1" t="s">
        <v>192</v>
      </c>
      <c r="C33" s="1" t="s">
        <v>258</v>
      </c>
      <c r="D33" s="1" t="s">
        <v>193</v>
      </c>
      <c r="E33" s="1" t="s">
        <v>153</v>
      </c>
    </row>
    <row r="34" spans="1:6" x14ac:dyDescent="0.25">
      <c r="A34" s="99" t="s">
        <v>320</v>
      </c>
      <c r="B34" s="1" t="s">
        <v>196</v>
      </c>
      <c r="C34" s="1" t="s">
        <v>260</v>
      </c>
      <c r="D34" s="1" t="s">
        <v>197</v>
      </c>
      <c r="E34" s="1" t="s">
        <v>153</v>
      </c>
    </row>
    <row r="36" spans="1:6" x14ac:dyDescent="0.25">
      <c r="C36" s="1" t="s">
        <v>312</v>
      </c>
      <c r="D36" s="1" t="s">
        <v>322</v>
      </c>
    </row>
    <row r="37" spans="1:6" x14ac:dyDescent="0.25">
      <c r="A37" s="1">
        <v>1</v>
      </c>
      <c r="B37" s="1" t="s">
        <v>207</v>
      </c>
      <c r="C37" s="1" t="s">
        <v>265</v>
      </c>
      <c r="D37" s="1" t="s">
        <v>208</v>
      </c>
      <c r="E37" s="1" t="s">
        <v>168</v>
      </c>
      <c r="F37" s="1" t="s">
        <v>303</v>
      </c>
    </row>
    <row r="38" spans="1:6" x14ac:dyDescent="0.25">
      <c r="A38" s="1">
        <v>2</v>
      </c>
      <c r="B38" s="1" t="s">
        <v>213</v>
      </c>
      <c r="C38" s="1" t="s">
        <v>268</v>
      </c>
      <c r="D38" s="1" t="s">
        <v>214</v>
      </c>
      <c r="E38" s="1" t="s">
        <v>215</v>
      </c>
      <c r="F38" s="1" t="s">
        <v>304</v>
      </c>
    </row>
    <row r="39" spans="1:6" x14ac:dyDescent="0.25">
      <c r="A39" s="1">
        <v>3</v>
      </c>
      <c r="B39" s="1" t="s">
        <v>205</v>
      </c>
      <c r="C39" s="1" t="s">
        <v>261</v>
      </c>
      <c r="D39" s="1" t="s">
        <v>206</v>
      </c>
      <c r="E39" s="1" t="s">
        <v>200</v>
      </c>
    </row>
    <row r="40" spans="1:6" x14ac:dyDescent="0.25">
      <c r="A40" s="1">
        <v>4</v>
      </c>
      <c r="B40" s="1" t="s">
        <v>203</v>
      </c>
      <c r="C40" s="1" t="s">
        <v>262</v>
      </c>
      <c r="D40" s="1" t="s">
        <v>204</v>
      </c>
      <c r="E40" s="1" t="s">
        <v>163</v>
      </c>
    </row>
    <row r="41" spans="1:6" x14ac:dyDescent="0.25">
      <c r="A41" s="1">
        <v>5</v>
      </c>
      <c r="B41" s="1" t="s">
        <v>216</v>
      </c>
      <c r="C41" s="1" t="s">
        <v>269</v>
      </c>
      <c r="D41" s="1" t="s">
        <v>217</v>
      </c>
      <c r="E41" s="1" t="s">
        <v>163</v>
      </c>
    </row>
    <row r="42" spans="1:6" x14ac:dyDescent="0.25">
      <c r="A42" s="1">
        <v>6</v>
      </c>
      <c r="B42" s="1" t="s">
        <v>209</v>
      </c>
      <c r="C42" s="1" t="s">
        <v>266</v>
      </c>
      <c r="D42" s="1" t="s">
        <v>210</v>
      </c>
      <c r="E42" s="1" t="s">
        <v>168</v>
      </c>
    </row>
    <row r="43" spans="1:6" x14ac:dyDescent="0.25">
      <c r="A43" s="1">
        <v>7</v>
      </c>
      <c r="B43" s="1" t="s">
        <v>224</v>
      </c>
      <c r="C43" s="1" t="s">
        <v>261</v>
      </c>
      <c r="D43" s="1" t="s">
        <v>225</v>
      </c>
      <c r="E43" s="1" t="s">
        <v>200</v>
      </c>
    </row>
    <row r="44" spans="1:6" x14ac:dyDescent="0.25">
      <c r="A44" s="1" t="s">
        <v>319</v>
      </c>
      <c r="B44" s="1" t="s">
        <v>220</v>
      </c>
      <c r="C44" s="1" t="s">
        <v>271</v>
      </c>
      <c r="D44" s="1" t="s">
        <v>221</v>
      </c>
      <c r="E44" s="1" t="s">
        <v>215</v>
      </c>
    </row>
    <row r="45" spans="1:6" x14ac:dyDescent="0.25">
      <c r="A45" s="99" t="s">
        <v>320</v>
      </c>
      <c r="B45" s="1" t="s">
        <v>228</v>
      </c>
      <c r="C45" s="1" t="s">
        <v>274</v>
      </c>
      <c r="D45" s="1" t="s">
        <v>229</v>
      </c>
      <c r="E45" s="1" t="s">
        <v>215</v>
      </c>
    </row>
    <row r="47" spans="1:6" x14ac:dyDescent="0.25">
      <c r="C47" s="1" t="s">
        <v>313</v>
      </c>
      <c r="D47" s="1" t="s">
        <v>318</v>
      </c>
    </row>
    <row r="48" spans="1:6" x14ac:dyDescent="0.25">
      <c r="A48" s="1">
        <v>1</v>
      </c>
      <c r="B48" s="1" t="s">
        <v>230</v>
      </c>
      <c r="C48" s="1" t="s">
        <v>275</v>
      </c>
      <c r="D48" s="1" t="s">
        <v>231</v>
      </c>
      <c r="E48" s="1" t="s">
        <v>143</v>
      </c>
      <c r="F48" s="1" t="s">
        <v>303</v>
      </c>
    </row>
    <row r="49" spans="1:6" x14ac:dyDescent="0.25">
      <c r="A49" s="1">
        <v>2</v>
      </c>
      <c r="B49" s="1" t="s">
        <v>233</v>
      </c>
      <c r="C49" s="1" t="s">
        <v>278</v>
      </c>
      <c r="D49" s="1" t="s">
        <v>178</v>
      </c>
      <c r="E49" s="1" t="s">
        <v>153</v>
      </c>
      <c r="F49" s="1" t="s">
        <v>304</v>
      </c>
    </row>
    <row r="51" spans="1:6" x14ac:dyDescent="0.25">
      <c r="C51" s="1" t="s">
        <v>314</v>
      </c>
      <c r="D51" s="1" t="s">
        <v>317</v>
      </c>
    </row>
    <row r="52" spans="1:6" x14ac:dyDescent="0.25">
      <c r="A52" s="1">
        <v>1</v>
      </c>
      <c r="B52" s="1" t="s">
        <v>232</v>
      </c>
      <c r="C52" s="1" t="s">
        <v>265</v>
      </c>
      <c r="D52" s="1" t="s">
        <v>167</v>
      </c>
      <c r="E52" s="1" t="s">
        <v>168</v>
      </c>
      <c r="F52" s="1" t="s">
        <v>303</v>
      </c>
    </row>
  </sheetData>
  <mergeCells count="2">
    <mergeCell ref="B3:D3"/>
    <mergeCell ref="A1:F1"/>
  </mergeCells>
  <phoneticPr fontId="0" type="noConversion"/>
  <printOptions gridLines="1"/>
  <pageMargins left="0.19685039370078741" right="0.19685039370078741" top="0.98425196850393704" bottom="0.98425196850393704" header="0.51181102362204722" footer="0.51181102362204722"/>
  <pageSetup paperSize="9" scale="83" fitToHeight="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Afvaardiging">
                <anchor moveWithCells="1" sizeWithCells="1">
                  <from>
                    <xdr:col>4</xdr:col>
                    <xdr:colOff>1289050</xdr:colOff>
                    <xdr:row>1</xdr:row>
                    <xdr:rowOff>0</xdr:rowOff>
                  </from>
                  <to>
                    <xdr:col>5</xdr:col>
                    <xdr:colOff>2012950</xdr:colOff>
                    <xdr:row>2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2">
    <pageSetUpPr fitToPage="1"/>
  </sheetPr>
  <dimension ref="A1:CN11"/>
  <sheetViews>
    <sheetView workbookViewId="0">
      <pane xSplit="5" ySplit="8" topLeftCell="K9" activePane="bottomRight" state="frozen"/>
      <selection activeCell="C4" sqref="C4:E4"/>
      <selection pane="topRight" activeCell="C4" sqref="C4:E4"/>
      <selection pane="bottomLeft" activeCell="C4" sqref="C4:E4"/>
      <selection pane="bottomRight" activeCell="O3" sqref="O3:V3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4.54296875" style="67" customWidth="1"/>
    <col min="9" max="9" width="4.1796875" style="67" customWidth="1"/>
    <col min="10" max="10" width="3.54296875" style="87" customWidth="1"/>
    <col min="11" max="11" width="4.54296875" style="68" customWidth="1"/>
    <col min="12" max="12" width="4.1796875" style="68" customWidth="1"/>
    <col min="13" max="14" width="3" style="62" customWidth="1"/>
    <col min="15" max="15" width="3.54296875" style="63" customWidth="1"/>
    <col min="16" max="16" width="4.54296875" style="70" customWidth="1"/>
    <col min="17" max="17" width="4.1796875" style="70" customWidth="1"/>
    <col min="18" max="18" width="3.54296875" style="63" customWidth="1"/>
    <col min="19" max="19" width="4.54296875" style="70" customWidth="1"/>
    <col min="20" max="20" width="4.1796875" style="70" customWidth="1"/>
    <col min="21" max="22" width="3" style="63" customWidth="1"/>
    <col min="23" max="23" width="3.54296875" style="62" customWidth="1"/>
    <col min="24" max="24" width="4.54296875" style="68" customWidth="1"/>
    <col min="25" max="25" width="4.1796875" style="68" customWidth="1"/>
    <col min="26" max="26" width="3.54296875" style="62" customWidth="1"/>
    <col min="27" max="27" width="4.54296875" style="68" customWidth="1"/>
    <col min="28" max="28" width="4.1796875" style="68" customWidth="1"/>
    <col min="29" max="30" width="3" style="62" customWidth="1"/>
    <col min="31" max="31" width="3.54296875" style="63" hidden="1" customWidth="1"/>
    <col min="32" max="32" width="4.54296875" style="70" hidden="1" customWidth="1"/>
    <col min="33" max="33" width="4.1796875" style="70" hidden="1" customWidth="1"/>
    <col min="34" max="34" width="3.54296875" style="63" hidden="1" customWidth="1"/>
    <col min="35" max="35" width="4.54296875" style="70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4.54296875" style="68" hidden="1" customWidth="1"/>
    <col min="41" max="41" width="4.1796875" style="68" hidden="1" customWidth="1"/>
    <col min="42" max="42" width="3.54296875" style="62" hidden="1" customWidth="1"/>
    <col min="43" max="43" width="4.54296875" style="68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4.54296875" style="70" hidden="1" customWidth="1"/>
    <col min="49" max="49" width="4.1796875" style="70" hidden="1" customWidth="1"/>
    <col min="50" max="50" width="3.54296875" style="63" hidden="1" customWidth="1"/>
    <col min="51" max="51" width="4.54296875" style="70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6.45312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65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 t="e">
        <f>IF(#REF!&gt;0,(LARGE(($N2,$V2,$AD2,$AL2,$AT2,$BB2),1)),"0")</f>
        <v>#REF!</v>
      </c>
      <c r="BE2" s="24" t="e">
        <f>BC2-BD2</f>
        <v>#REF!</v>
      </c>
      <c r="BF2" s="1" t="e">
        <f>IF(#REF!&gt;1,(LARGE(($N2,$V2,$AD2,$AL2,$AT2,$BB2),1))+(LARGE(($N2,$V2,$AD2,$AL2,$AT2,$BB2),2)),"0")</f>
        <v>#REF!</v>
      </c>
      <c r="BK2">
        <f>IF(G2&gt;99,199,G2)</f>
        <v>0</v>
      </c>
      <c r="BL2">
        <f>IF(H2="",0,H2)</f>
        <v>0</v>
      </c>
      <c r="BM2">
        <f>IF(J2&gt;99,199,J2)</f>
        <v>0</v>
      </c>
      <c r="BN2">
        <f>IF(K2="",0,K2)</f>
        <v>0</v>
      </c>
      <c r="BO2">
        <f>BK2+BM2</f>
        <v>0</v>
      </c>
      <c r="BP2">
        <f>IF(O2&gt;99,199,O2)</f>
        <v>0</v>
      </c>
      <c r="BQ2">
        <f>IF(P2="",0,P2)</f>
        <v>0</v>
      </c>
      <c r="BR2">
        <f>IF(R2&gt;99,199,R2)</f>
        <v>0</v>
      </c>
      <c r="BS2">
        <f>IF(S2="",0,S2)</f>
        <v>0</v>
      </c>
      <c r="BT2">
        <f>BP2+BR2</f>
        <v>0</v>
      </c>
      <c r="BU2">
        <f>IF(W2&gt;99,199,W2)</f>
        <v>0</v>
      </c>
      <c r="BV2">
        <f>IF(X2="",0,X2)</f>
        <v>0</v>
      </c>
      <c r="BW2">
        <f>IF(Z2&gt;99,199,Z2)</f>
        <v>0</v>
      </c>
      <c r="BX2">
        <f>IF(AA2="",0,AA2)</f>
        <v>0</v>
      </c>
      <c r="BY2">
        <f>BU2+BW2</f>
        <v>0</v>
      </c>
      <c r="BZ2">
        <f>IF(AE2&gt;99,199,AE2)</f>
        <v>0</v>
      </c>
      <c r="CA2">
        <f>IF(AF2="",0,AF2)</f>
        <v>0</v>
      </c>
      <c r="CB2">
        <f>IF(AH2&gt;99,199,AH2)</f>
        <v>0</v>
      </c>
      <c r="CC2">
        <f>IF(AI2="",0,AI2)</f>
        <v>0</v>
      </c>
      <c r="CD2">
        <f>BZ2+CB2</f>
        <v>0</v>
      </c>
      <c r="CE2">
        <f>IF(AM2&gt;99,199,AM2)</f>
        <v>0</v>
      </c>
      <c r="CF2">
        <f>IF(AN2="",0,AN2)</f>
        <v>0</v>
      </c>
      <c r="CG2">
        <f>IF(AP2&gt;99,199,AP2)</f>
        <v>0</v>
      </c>
      <c r="CH2">
        <f>IF(AQ2="",0,AQ2)</f>
        <v>0</v>
      </c>
      <c r="CI2">
        <f>CE2+CG2</f>
        <v>0</v>
      </c>
      <c r="CJ2">
        <f>IF(AU2&gt;99,199,AU2)</f>
        <v>0</v>
      </c>
      <c r="CK2">
        <f>IF(AV2="",0,AV2)</f>
        <v>0</v>
      </c>
      <c r="CL2">
        <f>IF(AX2&gt;99,199,AX2)</f>
        <v>0</v>
      </c>
      <c r="CM2">
        <f>IF(AY2="",0,AY2)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>
        <v>2</v>
      </c>
      <c r="P3" s="169"/>
      <c r="Q3" s="169"/>
      <c r="R3" s="169"/>
      <c r="S3" s="169"/>
      <c r="T3" s="169"/>
      <c r="U3" s="169"/>
      <c r="V3" s="170"/>
      <c r="W3" s="105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7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14"/>
      <c r="BI3" s="115"/>
    </row>
    <row r="4" spans="1:92" x14ac:dyDescent="0.25">
      <c r="A4" s="131" t="s">
        <v>9</v>
      </c>
      <c r="B4" s="133"/>
      <c r="C4" s="177" t="s">
        <v>136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08">
        <v>1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1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131"/>
      <c r="AU4" s="132"/>
      <c r="AV4" s="132"/>
      <c r="AW4" s="133"/>
      <c r="AX4" s="20"/>
      <c r="AY4" s="116"/>
      <c r="AZ4" s="117"/>
      <c r="BA4"/>
      <c r="BB4"/>
      <c r="BF4"/>
      <c r="BG4"/>
      <c r="BH4"/>
      <c r="BI4"/>
    </row>
    <row r="5" spans="1:92" x14ac:dyDescent="0.25">
      <c r="A5" s="131" t="s">
        <v>10</v>
      </c>
      <c r="B5" s="133"/>
      <c r="C5" s="165" t="s">
        <v>118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11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3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>
        <v>2</v>
      </c>
      <c r="BH5" s="116"/>
      <c r="BI5" s="117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16"/>
      <c r="BI6" s="117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51" t="str">
        <f>Instellingen!C43</f>
        <v xml:space="preserve"> </v>
      </c>
      <c r="AF7" s="152"/>
      <c r="AG7" s="152"/>
      <c r="AH7" s="152"/>
      <c r="AI7" s="152"/>
      <c r="AJ7" s="152"/>
      <c r="AK7" s="152"/>
      <c r="AL7" s="153"/>
      <c r="AM7" s="151" t="str">
        <f>Instellingen!C44</f>
        <v xml:space="preserve"> </v>
      </c>
      <c r="AN7" s="154"/>
      <c r="AO7" s="154"/>
      <c r="AP7" s="154"/>
      <c r="AQ7" s="154"/>
      <c r="AR7" s="154"/>
      <c r="AS7" s="154"/>
      <c r="AT7" s="155"/>
      <c r="AU7" s="151" t="str">
        <f>Instellingen!C45</f>
        <v xml:space="preserve"> </v>
      </c>
      <c r="AV7" s="154"/>
      <c r="AW7" s="154"/>
      <c r="AX7" s="154"/>
      <c r="AY7" s="154"/>
      <c r="AZ7" s="154"/>
      <c r="BA7" s="154"/>
      <c r="BB7" s="155"/>
      <c r="BC7" s="37" t="s">
        <v>34</v>
      </c>
      <c r="BD7" s="10" t="s">
        <v>35</v>
      </c>
      <c r="BE7" s="5" t="s">
        <v>36</v>
      </c>
      <c r="BF7" s="3"/>
      <c r="BG7" s="3"/>
      <c r="BH7" s="118"/>
      <c r="BI7" s="119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66" t="s">
        <v>74</v>
      </c>
      <c r="I8" s="66" t="s">
        <v>75</v>
      </c>
      <c r="J8" s="86" t="s">
        <v>76</v>
      </c>
      <c r="K8" s="69" t="s">
        <v>77</v>
      </c>
      <c r="L8" s="69" t="s">
        <v>78</v>
      </c>
      <c r="M8" s="2" t="s">
        <v>4</v>
      </c>
      <c r="N8" s="2" t="s">
        <v>15</v>
      </c>
      <c r="O8" s="7" t="s">
        <v>73</v>
      </c>
      <c r="P8" s="66" t="s">
        <v>74</v>
      </c>
      <c r="Q8" s="66" t="s">
        <v>75</v>
      </c>
      <c r="R8" s="86" t="s">
        <v>76</v>
      </c>
      <c r="S8" s="69" t="s">
        <v>77</v>
      </c>
      <c r="T8" s="69" t="s">
        <v>78</v>
      </c>
      <c r="U8" s="2" t="s">
        <v>4</v>
      </c>
      <c r="V8" s="2" t="s">
        <v>15</v>
      </c>
      <c r="W8" s="7" t="s">
        <v>73</v>
      </c>
      <c r="X8" s="66" t="s">
        <v>74</v>
      </c>
      <c r="Y8" s="66" t="s">
        <v>75</v>
      </c>
      <c r="Z8" s="86" t="s">
        <v>76</v>
      </c>
      <c r="AA8" s="69" t="s">
        <v>77</v>
      </c>
      <c r="AB8" s="69" t="s">
        <v>78</v>
      </c>
      <c r="AC8" s="2" t="s">
        <v>4</v>
      </c>
      <c r="AD8" s="2" t="s">
        <v>15</v>
      </c>
      <c r="AE8" s="89" t="s">
        <v>73</v>
      </c>
      <c r="AF8" s="78" t="s">
        <v>74</v>
      </c>
      <c r="AG8" s="78" t="s">
        <v>75</v>
      </c>
      <c r="AH8" s="71" t="s">
        <v>76</v>
      </c>
      <c r="AI8" s="78" t="s">
        <v>77</v>
      </c>
      <c r="AJ8" s="78" t="s">
        <v>78</v>
      </c>
      <c r="AK8" s="2" t="s">
        <v>4</v>
      </c>
      <c r="AL8" s="2" t="s">
        <v>15</v>
      </c>
      <c r="AM8" s="89" t="s">
        <v>73</v>
      </c>
      <c r="AN8" s="78" t="s">
        <v>74</v>
      </c>
      <c r="AO8" s="78" t="s">
        <v>75</v>
      </c>
      <c r="AP8" s="71" t="s">
        <v>76</v>
      </c>
      <c r="AQ8" s="78" t="s">
        <v>77</v>
      </c>
      <c r="AR8" s="78" t="s">
        <v>78</v>
      </c>
      <c r="AS8" s="2" t="s">
        <v>4</v>
      </c>
      <c r="AT8" s="2" t="s">
        <v>15</v>
      </c>
      <c r="AU8" s="89" t="s">
        <v>73</v>
      </c>
      <c r="AV8" s="78" t="s">
        <v>74</v>
      </c>
      <c r="AW8" s="78" t="s">
        <v>75</v>
      </c>
      <c r="AX8" s="71" t="s">
        <v>76</v>
      </c>
      <c r="AY8" s="78" t="s">
        <v>77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3" t="s">
        <v>106</v>
      </c>
      <c r="CF8" s="73" t="s">
        <v>107</v>
      </c>
      <c r="CG8" s="73" t="s">
        <v>108</v>
      </c>
      <c r="CH8" s="73" t="s">
        <v>109</v>
      </c>
      <c r="CI8" s="73" t="s">
        <v>110</v>
      </c>
      <c r="CJ8" s="73" t="s">
        <v>111</v>
      </c>
      <c r="CK8" s="73" t="s">
        <v>112</v>
      </c>
      <c r="CL8" s="73" t="s">
        <v>113</v>
      </c>
      <c r="CM8" s="73" t="s">
        <v>114</v>
      </c>
      <c r="CN8" s="73" t="s">
        <v>115</v>
      </c>
    </row>
    <row r="9" spans="1:92" x14ac:dyDescent="0.25">
      <c r="A9" s="1">
        <v>1</v>
      </c>
      <c r="B9" s="1" t="s">
        <v>151</v>
      </c>
      <c r="C9" s="99" t="s">
        <v>236</v>
      </c>
      <c r="D9" s="99" t="s">
        <v>152</v>
      </c>
      <c r="E9" s="99" t="s">
        <v>237</v>
      </c>
      <c r="F9" s="1" t="s">
        <v>153</v>
      </c>
      <c r="G9" s="62">
        <v>0</v>
      </c>
      <c r="H9" s="67">
        <v>77</v>
      </c>
      <c r="I9" s="67">
        <v>8</v>
      </c>
      <c r="J9" s="87">
        <v>0</v>
      </c>
      <c r="K9" s="68">
        <v>77</v>
      </c>
      <c r="L9" s="68">
        <v>8</v>
      </c>
      <c r="M9" s="62">
        <v>1</v>
      </c>
      <c r="N9" s="62">
        <v>1</v>
      </c>
      <c r="O9" s="63">
        <v>0</v>
      </c>
      <c r="P9" s="70">
        <v>66.5</v>
      </c>
      <c r="R9" s="63">
        <v>0</v>
      </c>
      <c r="S9" s="70">
        <v>66.5</v>
      </c>
      <c r="U9" s="63">
        <v>2</v>
      </c>
      <c r="V9" s="63">
        <v>2</v>
      </c>
      <c r="W9" s="62">
        <v>0</v>
      </c>
      <c r="X9" s="68">
        <v>70.5</v>
      </c>
      <c r="Y9" s="68">
        <v>7</v>
      </c>
      <c r="Z9" s="62">
        <v>0</v>
      </c>
      <c r="AA9" s="68">
        <v>68</v>
      </c>
      <c r="AB9" s="68">
        <v>7</v>
      </c>
      <c r="AC9" s="62">
        <v>2</v>
      </c>
      <c r="AD9" s="62">
        <v>2</v>
      </c>
      <c r="BC9">
        <f>N9+V9+AD9+AL9+AT9+BB9</f>
        <v>5</v>
      </c>
      <c r="BD9" s="24">
        <f>IF($O$4&gt;0,(LARGE(($N9,$V9,$AD9,$AL9,$AT9,$BB9),1)),"0")</f>
        <v>2</v>
      </c>
      <c r="BE9" s="24">
        <f>BC9-BD9</f>
        <v>3</v>
      </c>
      <c r="BF9" s="1">
        <v>1</v>
      </c>
      <c r="BI9" s="99" t="s">
        <v>303</v>
      </c>
      <c r="BK9">
        <f>IF(G9&gt;99,199,G9)</f>
        <v>0</v>
      </c>
      <c r="BL9">
        <f>IF(H9="",0,H9)</f>
        <v>77</v>
      </c>
      <c r="BM9">
        <f>IF(J9&gt;99,199,J9)</f>
        <v>0</v>
      </c>
      <c r="BN9">
        <f>IF(K9="",0,K9)</f>
        <v>77</v>
      </c>
      <c r="BO9">
        <f>BK9+BM9</f>
        <v>0</v>
      </c>
      <c r="BP9">
        <f>IF(O9&gt;99,199,O9)</f>
        <v>0</v>
      </c>
      <c r="BQ9">
        <f>IF(P9="",0,P9)</f>
        <v>66.5</v>
      </c>
      <c r="BR9">
        <f>IF(R9&gt;99,199,R9)</f>
        <v>0</v>
      </c>
      <c r="BS9">
        <f>IF(S9="",0,S9)</f>
        <v>66.5</v>
      </c>
      <c r="BT9">
        <f>BP9+BR9</f>
        <v>0</v>
      </c>
      <c r="BU9">
        <f>IF(W9&gt;99,199,W9)</f>
        <v>0</v>
      </c>
      <c r="BV9">
        <f>IF(X9="",0,X9)</f>
        <v>70.5</v>
      </c>
      <c r="BW9">
        <f>IF(Z9&gt;99,199,Z9)</f>
        <v>0</v>
      </c>
      <c r="BX9">
        <f>IF(AA9="",0,AA9)</f>
        <v>68</v>
      </c>
      <c r="BY9">
        <f>BU9+BW9</f>
        <v>0</v>
      </c>
      <c r="BZ9">
        <f>IF(AE9&gt;99,199,AE9)</f>
        <v>0</v>
      </c>
      <c r="CA9">
        <f>IF(AF9="",0,AF9)</f>
        <v>0</v>
      </c>
      <c r="CB9">
        <f>IF(AH9&gt;99,199,AH9)</f>
        <v>0</v>
      </c>
      <c r="CC9">
        <f>IF(AI9="",0,AI9)</f>
        <v>0</v>
      </c>
      <c r="CD9">
        <f>BZ9+CB9</f>
        <v>0</v>
      </c>
      <c r="CE9">
        <f>IF(AM9&gt;99,199,AM9)</f>
        <v>0</v>
      </c>
      <c r="CF9">
        <f>IF(AN9="",0,AN9)</f>
        <v>0</v>
      </c>
      <c r="CG9">
        <f>IF(AP9&gt;99,199,AP9)</f>
        <v>0</v>
      </c>
      <c r="CH9">
        <f>IF(AQ9="",0,AQ9)</f>
        <v>0</v>
      </c>
      <c r="CI9">
        <f>CE9+CG9</f>
        <v>0</v>
      </c>
      <c r="CJ9">
        <f>IF(AU9&gt;99,199,AU9)</f>
        <v>0</v>
      </c>
      <c r="CK9">
        <f>IF(AV9="",0,AV9)</f>
        <v>0</v>
      </c>
      <c r="CL9">
        <f>IF(AX9&gt;99,199,AX9)</f>
        <v>0</v>
      </c>
      <c r="CM9">
        <f>IF(AY9="",0,AY9)</f>
        <v>0</v>
      </c>
      <c r="CN9">
        <f>CJ9+CL9</f>
        <v>0</v>
      </c>
    </row>
    <row r="10" spans="1:92" x14ac:dyDescent="0.25">
      <c r="A10" s="1">
        <v>2</v>
      </c>
      <c r="B10" s="1" t="s">
        <v>156</v>
      </c>
      <c r="C10" s="1" t="s">
        <v>240</v>
      </c>
      <c r="D10" s="1" t="s">
        <v>157</v>
      </c>
      <c r="E10" s="1" t="s">
        <v>237</v>
      </c>
      <c r="F10" s="1" t="s">
        <v>158</v>
      </c>
      <c r="G10" s="62">
        <v>0</v>
      </c>
      <c r="H10" s="67">
        <v>75</v>
      </c>
      <c r="I10" s="67">
        <v>7.5</v>
      </c>
      <c r="J10" s="87">
        <v>0</v>
      </c>
      <c r="K10" s="68">
        <v>75</v>
      </c>
      <c r="L10" s="68">
        <v>7.5</v>
      </c>
      <c r="M10" s="62">
        <v>2</v>
      </c>
      <c r="N10" s="62">
        <v>2</v>
      </c>
      <c r="O10" s="63">
        <v>0</v>
      </c>
      <c r="P10" s="70">
        <v>70</v>
      </c>
      <c r="R10" s="63">
        <v>0</v>
      </c>
      <c r="S10" s="70">
        <v>70.5</v>
      </c>
      <c r="U10" s="63">
        <v>1</v>
      </c>
      <c r="V10" s="63">
        <v>1</v>
      </c>
      <c r="W10" s="129" t="s">
        <v>307</v>
      </c>
      <c r="AD10" s="62">
        <v>90</v>
      </c>
      <c r="BC10">
        <f>N10+V10+AD10+AL10+AT10+BB10</f>
        <v>93</v>
      </c>
      <c r="BD10" s="24">
        <f>IF($O$4&gt;0,(LARGE(($N10,$V10,$AD10,$AL10,$AT10,$BB10),1)),"0")</f>
        <v>90</v>
      </c>
      <c r="BE10" s="24">
        <f>BC10-BD10</f>
        <v>3</v>
      </c>
      <c r="BF10" s="1">
        <v>2</v>
      </c>
      <c r="BK10">
        <f>IF(G10&gt;99,199,G10)</f>
        <v>0</v>
      </c>
      <c r="BL10">
        <f>IF(H10="",0,H10)</f>
        <v>75</v>
      </c>
      <c r="BM10">
        <f>IF(J10&gt;99,199,J10)</f>
        <v>0</v>
      </c>
      <c r="BN10">
        <f>IF(K10="",0,K10)</f>
        <v>75</v>
      </c>
      <c r="BO10">
        <f>BK10+BM10</f>
        <v>0</v>
      </c>
      <c r="BP10">
        <f>IF(O10&gt;99,199,O10)</f>
        <v>0</v>
      </c>
      <c r="BQ10">
        <f>IF(P10="",0,P10)</f>
        <v>70</v>
      </c>
      <c r="BR10">
        <f>IF(R10&gt;99,199,R10)</f>
        <v>0</v>
      </c>
      <c r="BS10">
        <f>IF(S10="",0,S10)</f>
        <v>70.5</v>
      </c>
      <c r="BT10">
        <f>BP10+BR10</f>
        <v>0</v>
      </c>
      <c r="BU10">
        <f>IF(W10&gt;99,199,W10)</f>
        <v>199</v>
      </c>
      <c r="BV10">
        <f>IF(X10="",0,X10)</f>
        <v>0</v>
      </c>
      <c r="BW10">
        <f>IF(Z10&gt;99,199,Z10)</f>
        <v>0</v>
      </c>
      <c r="BX10">
        <f>IF(AA10="",0,AA10)</f>
        <v>0</v>
      </c>
      <c r="BY10">
        <f>BU10+BW10</f>
        <v>199</v>
      </c>
      <c r="BZ10">
        <f>IF(AE10&gt;99,199,AE10)</f>
        <v>0</v>
      </c>
      <c r="CA10">
        <f>IF(AF10="",0,AF10)</f>
        <v>0</v>
      </c>
      <c r="CB10">
        <f>IF(AH10&gt;99,199,AH10)</f>
        <v>0</v>
      </c>
      <c r="CC10">
        <f>IF(AI10="",0,AI10)</f>
        <v>0</v>
      </c>
      <c r="CD10">
        <f>BZ10+CB10</f>
        <v>0</v>
      </c>
      <c r="CE10">
        <f>IF(AM10&gt;99,199,AM10)</f>
        <v>0</v>
      </c>
      <c r="CF10">
        <f>IF(AN10="",0,AN10)</f>
        <v>0</v>
      </c>
      <c r="CG10">
        <f>IF(AP10&gt;99,199,AP10)</f>
        <v>0</v>
      </c>
      <c r="CH10">
        <f>IF(AQ10="",0,AQ10)</f>
        <v>0</v>
      </c>
      <c r="CI10">
        <f>CE10+CG10</f>
        <v>0</v>
      </c>
      <c r="CJ10">
        <f>IF(AU10&gt;99,199,AU10)</f>
        <v>0</v>
      </c>
      <c r="CK10">
        <f>IF(AV10="",0,AV10)</f>
        <v>0</v>
      </c>
      <c r="CL10">
        <f>IF(AX10&gt;99,199,AX10)</f>
        <v>0</v>
      </c>
      <c r="CM10">
        <f>IF(AY10="",0,AY10)</f>
        <v>0</v>
      </c>
      <c r="CN10">
        <f>CJ10+CL10</f>
        <v>0</v>
      </c>
    </row>
    <row r="11" spans="1:92" x14ac:dyDescent="0.25">
      <c r="A11" s="1">
        <v>3</v>
      </c>
      <c r="B11" s="1" t="s">
        <v>159</v>
      </c>
      <c r="C11" s="1" t="s">
        <v>241</v>
      </c>
      <c r="D11" s="1" t="s">
        <v>160</v>
      </c>
      <c r="E11" s="1" t="s">
        <v>237</v>
      </c>
      <c r="F11" s="1" t="s">
        <v>153</v>
      </c>
      <c r="G11" s="62">
        <v>0</v>
      </c>
      <c r="H11" s="67">
        <v>72.5</v>
      </c>
      <c r="I11" s="67">
        <v>7.5</v>
      </c>
      <c r="J11" s="87">
        <v>0</v>
      </c>
      <c r="K11" s="68">
        <v>72.5</v>
      </c>
      <c r="L11" s="68">
        <v>7.5</v>
      </c>
      <c r="M11" s="62">
        <v>3</v>
      </c>
      <c r="N11" s="62">
        <v>3</v>
      </c>
      <c r="O11" s="63">
        <v>0</v>
      </c>
      <c r="P11" s="70">
        <v>71</v>
      </c>
      <c r="R11" s="63">
        <v>4</v>
      </c>
      <c r="S11" s="70">
        <v>71</v>
      </c>
      <c r="U11" s="63">
        <v>3</v>
      </c>
      <c r="V11" s="63">
        <v>3</v>
      </c>
      <c r="W11" s="62">
        <v>0</v>
      </c>
      <c r="X11" s="68">
        <v>75</v>
      </c>
      <c r="Y11" s="68">
        <v>7.5</v>
      </c>
      <c r="Z11" s="62">
        <v>0</v>
      </c>
      <c r="AA11" s="68">
        <v>75</v>
      </c>
      <c r="AB11" s="68">
        <v>7.5</v>
      </c>
      <c r="AC11" s="62">
        <v>1</v>
      </c>
      <c r="AD11" s="62">
        <v>1</v>
      </c>
      <c r="BC11">
        <f>N11+V11+AD11+AL11+AT11+BB11</f>
        <v>7</v>
      </c>
      <c r="BD11" s="24">
        <f>IF($O$4&gt;0,(LARGE(($N11,$V11,$AD11,$AL11,$AT11,$BB11),1)),"0")</f>
        <v>3</v>
      </c>
      <c r="BE11" s="24">
        <f>BC11-BD11</f>
        <v>4</v>
      </c>
      <c r="BG11" s="1">
        <v>1</v>
      </c>
      <c r="BI11" s="99" t="s">
        <v>304</v>
      </c>
      <c r="BK11">
        <f>IF(G11&gt;99,199,G11)</f>
        <v>0</v>
      </c>
      <c r="BL11">
        <f>IF(H11="",0,H11)</f>
        <v>72.5</v>
      </c>
      <c r="BM11">
        <f>IF(J11&gt;99,199,J11)</f>
        <v>0</v>
      </c>
      <c r="BN11">
        <f>IF(K11="",0,K11)</f>
        <v>72.5</v>
      </c>
      <c r="BO11">
        <f>BK11+BM11</f>
        <v>0</v>
      </c>
      <c r="BP11">
        <f>IF(O11&gt;99,199,O11)</f>
        <v>0</v>
      </c>
      <c r="BQ11">
        <f>IF(P11="",0,P11)</f>
        <v>71</v>
      </c>
      <c r="BR11">
        <f>IF(R11&gt;99,199,R11)</f>
        <v>4</v>
      </c>
      <c r="BS11">
        <f>IF(S11="",0,S11)</f>
        <v>71</v>
      </c>
      <c r="BT11">
        <f>BP11+BR11</f>
        <v>4</v>
      </c>
      <c r="BU11">
        <f>IF(W11&gt;99,199,W11)</f>
        <v>0</v>
      </c>
      <c r="BV11">
        <f>IF(X11="",0,X11)</f>
        <v>75</v>
      </c>
      <c r="BW11">
        <f>IF(Z11&gt;99,199,Z11)</f>
        <v>0</v>
      </c>
      <c r="BX11">
        <f>IF(AA11="",0,AA11)</f>
        <v>75</v>
      </c>
      <c r="BY11">
        <f>BU11+BW11</f>
        <v>0</v>
      </c>
      <c r="BZ11">
        <f>IF(AE11&gt;99,199,AE11)</f>
        <v>0</v>
      </c>
      <c r="CA11">
        <f>IF(AF11="",0,AF11)</f>
        <v>0</v>
      </c>
      <c r="CB11">
        <f>IF(AH11&gt;99,199,AH11)</f>
        <v>0</v>
      </c>
      <c r="CC11">
        <f>IF(AI11="",0,AI11)</f>
        <v>0</v>
      </c>
      <c r="CD11">
        <f>BZ11+CB11</f>
        <v>0</v>
      </c>
      <c r="CE11">
        <f>IF(AM11&gt;99,199,AM11)</f>
        <v>0</v>
      </c>
      <c r="CF11">
        <f>IF(AN11="",0,AN11)</f>
        <v>0</v>
      </c>
      <c r="CG11">
        <f>IF(AP11&gt;99,199,AP11)</f>
        <v>0</v>
      </c>
      <c r="CH11">
        <f>IF(AQ11="",0,AQ11)</f>
        <v>0</v>
      </c>
      <c r="CI11">
        <f>CE11+CG11</f>
        <v>0</v>
      </c>
      <c r="CJ11">
        <f>IF(AU11&gt;99,199,AU11)</f>
        <v>0</v>
      </c>
      <c r="CK11">
        <f>IF(AV11="",0,AV11)</f>
        <v>0</v>
      </c>
      <c r="CL11">
        <f>IF(AX11&gt;99,199,AX11)</f>
        <v>0</v>
      </c>
      <c r="CM11">
        <f>IF(AY11="",0,AY11)</f>
        <v>0</v>
      </c>
      <c r="CN11">
        <f>CJ11+CL11</f>
        <v>0</v>
      </c>
    </row>
  </sheetData>
  <mergeCells count="29">
    <mergeCell ref="A4:B4"/>
    <mergeCell ref="C4:E4"/>
    <mergeCell ref="F4:N4"/>
    <mergeCell ref="AT4:AW4"/>
    <mergeCell ref="A5:B5"/>
    <mergeCell ref="C5:E5"/>
    <mergeCell ref="F5:N5"/>
    <mergeCell ref="O5:V5"/>
    <mergeCell ref="A1:BI1"/>
    <mergeCell ref="A3:B3"/>
    <mergeCell ref="C3:E3"/>
    <mergeCell ref="F3:N3"/>
    <mergeCell ref="O3:V3"/>
    <mergeCell ref="BC3:BF3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operator="lessThan" allowBlank="1" showInputMessage="1" showErrorMessage="1" sqref="O1:O2 AE1:AE2 AU1:AU2 O9:O65506 AE9:AE65506 AU9:AU65506" xr:uid="{00000000-0002-0000-0200-000000000000}"/>
    <dataValidation type="decimal" allowBlank="1" showInputMessage="1" showErrorMessage="1" sqref="L1:L2 I1:I2 T1:T2 Q1:Q2 AG1:AG2 AB1:AB2 Y1:Y2 AJ1:AJ2 AR1:AR2 AO1:AO2 AW1:AW2 AZ1:AZ2 L9:L65506 Y9:Y65506 T9:T65506 I9:I65506 AB9:AB65506 AG9:AG65506 Q9:Q65506 AJ9:AJ65506 AO9:AO65506 AR9:AR65506 AW9:AW65506 AZ9:AZ65506" xr:uid="{00000000-0002-0000-0200-000001000000}">
      <formula1>0</formula1>
      <formula2>10</formula2>
    </dataValidation>
    <dataValidation type="decimal" allowBlank="1" showInputMessage="1" showErrorMessage="1" sqref="H1:H2 K1:K2 P1:P2 S1:S2 X1:X2 AA1:AA2 AI1:AI2 AF1:AF2 AN1:AN2 AQ1:AQ2 AY1:AY2 AV1:AV2 AI9:AI65506 H9:H65506 AA9:AA65506 X9:X65506 P9:P65506 S9:S65506 K9:K65506 AF9:AF65506 AQ9:AQ65506 AN9:AN65506 AY9:AY65506 AV9:AV65506" xr:uid="{00000000-0002-0000-0200-000002000000}">
      <formula1>0</formula1>
      <formula2>100</formula2>
    </dataValidation>
    <dataValidation type="list" allowBlank="1" showInputMessage="1" showErrorMessage="1" sqref="BH1:BH2 BH9:BH65506" xr:uid="{00000000-0002-0000-0200-000003000000}">
      <formula1>"ja,nee"</formula1>
    </dataValidation>
    <dataValidation type="whole" operator="lessThan" allowBlank="1" showInputMessage="1" showErrorMessage="1" sqref="BG6" xr:uid="{00000000-0002-0000-0200-000004000000}">
      <formula1>340</formula1>
    </dataValidation>
    <dataValidation type="whole" operator="lessThan" allowBlank="1" showInputMessage="1" showErrorMessage="1" sqref="BG5" xr:uid="{00000000-0002-0000-0200-000005000000}">
      <formula1>9</formula1>
    </dataValidation>
    <dataValidation type="whole" allowBlank="1" showInputMessage="1" showErrorMessage="1" sqref="AX4" xr:uid="{00000000-0002-0000-0200-000006000000}">
      <formula1>1</formula1>
      <formula2>2</formula2>
    </dataValidation>
    <dataValidation type="whole" allowBlank="1" showInputMessage="1" showErrorMessage="1" sqref="BG3" xr:uid="{00000000-0002-0000-0200-000007000000}">
      <formula1>1</formula1>
      <formula2>4</formula2>
    </dataValidation>
  </dataValidations>
  <printOptions headings="1" gridLines="1"/>
  <pageMargins left="0.19685039370078741" right="0" top="0.98425196850393704" bottom="0.98425196850393704" header="0.51181102362204722" footer="0.51181102362204722"/>
  <pageSetup paperSize="9" scale="89" fitToWidth="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7153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4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5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6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7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8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9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0" r:id="rId11" name="Button 8">
              <controlPr defaultSize="0" print="0" autoFill="0" autoPict="0" macro="[0]!Sort_Pl_Punten_3">
                <anchor moveWithCells="1" sizeWithCells="1">
                  <from>
                    <xdr:col>28</xdr:col>
                    <xdr:colOff>190500</xdr:colOff>
                    <xdr:row>7</xdr:row>
                    <xdr:rowOff>31750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1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2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3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4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5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31750</xdr:colOff>
                    <xdr:row>7</xdr:row>
                    <xdr:rowOff>12700</xdr:rowOff>
                  </from>
                  <to>
                    <xdr:col>28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6" r:id="rId17" name="Button 1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7" r:id="rId18" name="Button 15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36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8" r:id="rId19" name="Button 16">
              <controlPr defaultSize="0" print="0" autoFill="0" autoPict="0" macro="[0]!Sort_Pl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45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9" r:id="rId20" name="Button 17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44</xdr:col>
                    <xdr:colOff>38100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0" r:id="rId21" name="Button 18">
              <controlPr defaultSize="0" print="0" autoFill="0" autoPict="0" macro="[0]!Sort_Pl_Punten_4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52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1" r:id="rId22" name="Button 19">
              <controlPr defaultSize="0" print="0" autoFill="0" autoPict="0" macro="[0]!Sort_Pl_Punten_6">
                <anchor moveWithCells="1" sizeWithCells="1">
                  <from>
                    <xdr:col>53</xdr:col>
                    <xdr:colOff>31750</xdr:colOff>
                    <xdr:row>7</xdr:row>
                    <xdr:rowOff>0</xdr:rowOff>
                  </from>
                  <to>
                    <xdr:col>53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2" r:id="rId23" name="Button 20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37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3" r:id="rId24" name="Button 21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4" r:id="rId25" name="Button 22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5" r:id="rId26" name="Button 23">
              <controlPr defaultSize="0" print="0" autoFill="0" autoPict="0" macro="[0]!Sort_Punten_2">
                <anchor moveWithCells="1" sizeWithCells="1">
                  <from>
                    <xdr:col>22</xdr:col>
                    <xdr:colOff>31750</xdr:colOff>
                    <xdr:row>7</xdr:row>
                    <xdr:rowOff>0</xdr:rowOff>
                  </from>
                  <to>
                    <xdr:col>28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6" r:id="rId27" name="Button 24">
              <controlPr defaultSize="0" print="0" autoFill="0" autoPict="0" macro="[0]!Sort_Punten_2">
                <anchor moveWithCells="1" sizeWithCells="1">
                  <from>
                    <xdr:col>22</xdr:col>
                    <xdr:colOff>31750</xdr:colOff>
                    <xdr:row>7</xdr:row>
                    <xdr:rowOff>0</xdr:rowOff>
                  </from>
                  <to>
                    <xdr:col>28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7" r:id="rId28" name="Button 25">
              <controlPr defaultSize="0" print="0" autoFill="0" autoPict="0" macro="[0]!Sort_Punten_2">
                <anchor moveWithCells="1" sizeWithCells="1">
                  <from>
                    <xdr:col>22</xdr:col>
                    <xdr:colOff>31750</xdr:colOff>
                    <xdr:row>7</xdr:row>
                    <xdr:rowOff>0</xdr:rowOff>
                  </from>
                  <to>
                    <xdr:col>28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8" r:id="rId29" name="Button 26">
              <controlPr defaultSize="0" print="0" autoFill="0" autoPict="0" macro="[0]!Sort_Punten_1">
                <anchor moveWithCells="1" sizeWithCells="1">
                  <from>
                    <xdr:col>14</xdr:col>
                    <xdr:colOff>0</xdr:colOff>
                    <xdr:row>7</xdr:row>
                    <xdr:rowOff>12700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9" r:id="rId30" name="Button 27">
              <controlPr defaultSize="0" print="0" autoFill="0" autoPict="0" macro="[0]!Sort_Pl_Punten_1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0" r:id="rId31" name="Button 28">
              <controlPr defaultSize="0" print="0" autoFill="0" autoPict="0" macro="[0]!Sort_Punten_1">
                <anchor moveWithCells="1" sizeWithCells="1">
                  <from>
                    <xdr:col>22</xdr:col>
                    <xdr:colOff>0</xdr:colOff>
                    <xdr:row>7</xdr:row>
                    <xdr:rowOff>12700</xdr:rowOff>
                  </from>
                  <to>
                    <xdr:col>28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1" r:id="rId32" name="Button 29">
              <controlPr defaultSize="0" print="0" autoFill="0" autoPict="0" macro="[0]!Sort_Pl_Punten_1">
                <anchor moveWithCells="1" sizeWithCells="1">
                  <from>
                    <xdr:col>29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pageSetUpPr fitToPage="1"/>
  </sheetPr>
  <dimension ref="A1:CN9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D28" sqref="D28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5.453125" style="80" customWidth="1"/>
    <col min="9" max="9" width="4.1796875" style="67" hidden="1" customWidth="1"/>
    <col min="10" max="10" width="3.54296875" style="87" customWidth="1"/>
    <col min="11" max="11" width="5.453125" style="81" customWidth="1"/>
    <col min="12" max="12" width="4.1796875" style="68" hidden="1" customWidth="1"/>
    <col min="13" max="14" width="3" style="62" customWidth="1"/>
    <col min="15" max="15" width="3.54296875" style="63" customWidth="1"/>
    <col min="16" max="16" width="5.453125" style="82" customWidth="1"/>
    <col min="17" max="17" width="4.1796875" style="70" hidden="1" customWidth="1"/>
    <col min="18" max="18" width="3.54296875" style="63" customWidth="1"/>
    <col min="19" max="19" width="5.453125" style="82" customWidth="1"/>
    <col min="20" max="20" width="4.1796875" style="70" hidden="1" customWidth="1"/>
    <col min="21" max="22" width="3" style="63" customWidth="1"/>
    <col min="23" max="23" width="3.54296875" style="62" customWidth="1"/>
    <col min="24" max="24" width="5.453125" style="81" customWidth="1"/>
    <col min="25" max="25" width="4.1796875" style="68" hidden="1" customWidth="1"/>
    <col min="26" max="26" width="3.54296875" style="62" customWidth="1"/>
    <col min="27" max="27" width="5.453125" style="81" customWidth="1"/>
    <col min="28" max="28" width="4.1796875" style="68" hidden="1" customWidth="1"/>
    <col min="29" max="30" width="3" style="62" customWidth="1"/>
    <col min="31" max="31" width="3.54296875" style="63" hidden="1" customWidth="1"/>
    <col min="32" max="32" width="5.453125" style="82" hidden="1" customWidth="1"/>
    <col min="33" max="33" width="4.1796875" style="70" hidden="1" customWidth="1"/>
    <col min="34" max="34" width="3.54296875" style="63" hidden="1" customWidth="1"/>
    <col min="35" max="35" width="5.453125" style="82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5.453125" style="81" hidden="1" customWidth="1"/>
    <col min="41" max="41" width="4.1796875" style="68" hidden="1" customWidth="1"/>
    <col min="42" max="42" width="3.54296875" style="62" hidden="1" customWidth="1"/>
    <col min="43" max="43" width="5.453125" style="81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5.453125" style="82" hidden="1" customWidth="1"/>
    <col min="49" max="49" width="4.1796875" style="70" hidden="1" customWidth="1"/>
    <col min="50" max="50" width="3.54296875" style="63" hidden="1" customWidth="1"/>
    <col min="51" max="51" width="5.453125" style="82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5.5429687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/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128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65" t="s">
        <v>118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>
        <v>2</v>
      </c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83" t="str">
        <f>Instellingen!C43</f>
        <v xml:space="preserve"> </v>
      </c>
      <c r="AF7" s="184"/>
      <c r="AG7" s="184"/>
      <c r="AH7" s="184"/>
      <c r="AI7" s="184"/>
      <c r="AJ7" s="184"/>
      <c r="AK7" s="184"/>
      <c r="AL7" s="185"/>
      <c r="AM7" s="148" t="str">
        <f>Instellingen!C44</f>
        <v xml:space="preserve"> </v>
      </c>
      <c r="AN7" s="186"/>
      <c r="AO7" s="186"/>
      <c r="AP7" s="186"/>
      <c r="AQ7" s="186"/>
      <c r="AR7" s="186"/>
      <c r="AS7" s="186"/>
      <c r="AT7" s="187"/>
      <c r="AU7" s="183" t="str">
        <f>Instellingen!C45</f>
        <v xml:space="preserve"> </v>
      </c>
      <c r="AV7" s="188"/>
      <c r="AW7" s="188"/>
      <c r="AX7" s="188"/>
      <c r="AY7" s="188"/>
      <c r="AZ7" s="188"/>
      <c r="BA7" s="188"/>
      <c r="BB7" s="189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  <row r="9" spans="1:92" x14ac:dyDescent="0.25">
      <c r="BC9">
        <f>N9+V9+AD9+AL9+AT9+BB9</f>
        <v>0</v>
      </c>
      <c r="BE9" s="24">
        <f>BC9-BD9</f>
        <v>0</v>
      </c>
      <c r="BK9">
        <f>IF(G9&gt;99,199,G9)</f>
        <v>0</v>
      </c>
      <c r="BL9">
        <f>IF(H9&gt;99,0,H9)</f>
        <v>0</v>
      </c>
      <c r="BM9">
        <f>IF(J9&gt;99,199,J9)</f>
        <v>0</v>
      </c>
      <c r="BN9">
        <f>IF(K9&gt;99,0,K9)</f>
        <v>0</v>
      </c>
      <c r="BO9">
        <f>BK9+BM9</f>
        <v>0</v>
      </c>
      <c r="BP9">
        <f>IF(O9&gt;99,199,O9)</f>
        <v>0</v>
      </c>
      <c r="BQ9">
        <f>IF(P9&gt;99,0,P9)</f>
        <v>0</v>
      </c>
      <c r="BR9">
        <f>IF(R9&gt;99,199,R9)</f>
        <v>0</v>
      </c>
      <c r="BS9">
        <f>IF(S9&gt;99,0,S9)</f>
        <v>0</v>
      </c>
      <c r="BT9">
        <f>BP9+BR9</f>
        <v>0</v>
      </c>
      <c r="BU9">
        <f>IF(W9&gt;99,199,W9)</f>
        <v>0</v>
      </c>
      <c r="BV9">
        <f>IF(X9&gt;99,0,X9)</f>
        <v>0</v>
      </c>
      <c r="BW9">
        <f>IF(Z9&gt;99,199,Z9)</f>
        <v>0</v>
      </c>
      <c r="BX9">
        <f>IF(AA9&gt;99,0,AA9)</f>
        <v>0</v>
      </c>
      <c r="BY9">
        <f>BU9+BW9</f>
        <v>0</v>
      </c>
      <c r="BZ9">
        <f>IF(AE9&gt;99,199,AE9)</f>
        <v>0</v>
      </c>
      <c r="CA9">
        <f>IF(AF9&gt;99,0,AF9)</f>
        <v>0</v>
      </c>
      <c r="CB9">
        <f>IF(AH9&gt;99,199,AH9)</f>
        <v>0</v>
      </c>
      <c r="CC9">
        <f>IF(AI9&gt;99,0,AI9)</f>
        <v>0</v>
      </c>
      <c r="CD9">
        <f>BZ9+CB9</f>
        <v>0</v>
      </c>
      <c r="CE9">
        <f>IF(AM9&gt;99,199,AM9)</f>
        <v>0</v>
      </c>
      <c r="CF9">
        <f>IF(AN9&gt;99,0,AN9)</f>
        <v>0</v>
      </c>
      <c r="CG9">
        <f>IF(AP9&gt;99,199,AP9)</f>
        <v>0</v>
      </c>
      <c r="CH9">
        <f>IF(AQ9&gt;99,0,AQ9)</f>
        <v>0</v>
      </c>
      <c r="CI9">
        <f>CE9+CG9</f>
        <v>0</v>
      </c>
      <c r="CJ9">
        <f>IF(AU9&gt;99,199,AU9)</f>
        <v>0</v>
      </c>
      <c r="CK9">
        <f>IF(AV9&gt;99,0,AV9)</f>
        <v>0</v>
      </c>
      <c r="CL9">
        <f>IF(AX9&gt;99,199,AX9)</f>
        <v>0</v>
      </c>
      <c r="CM9">
        <f>IF(AY9&gt;99,0,AY9)</f>
        <v>0</v>
      </c>
      <c r="CN9">
        <f>CJ9+CL9</f>
        <v>0</v>
      </c>
    </row>
  </sheetData>
  <sheetProtection sheet="1" objects="1" scenarios="1"/>
  <sortState xmlns:xlrd2="http://schemas.microsoft.com/office/spreadsheetml/2017/richdata2" ref="A9:XFD9">
    <sortCondition ref="N9"/>
  </sortState>
  <mergeCells count="32">
    <mergeCell ref="O4:V4"/>
    <mergeCell ref="BH3:BI7"/>
    <mergeCell ref="A4:B4"/>
    <mergeCell ref="O5:V5"/>
    <mergeCell ref="F4:N4"/>
    <mergeCell ref="C4:E4"/>
    <mergeCell ref="G7:N7"/>
    <mergeCell ref="A5:B5"/>
    <mergeCell ref="C5:E5"/>
    <mergeCell ref="F5:N5"/>
    <mergeCell ref="A6:E7"/>
    <mergeCell ref="G6:N6"/>
    <mergeCell ref="O6:V6"/>
    <mergeCell ref="O7:V7"/>
    <mergeCell ref="AM6:AT6"/>
    <mergeCell ref="AU6:BB6"/>
    <mergeCell ref="A1:BI1"/>
    <mergeCell ref="A3:B3"/>
    <mergeCell ref="C3:E3"/>
    <mergeCell ref="F3:N3"/>
    <mergeCell ref="O3:V3"/>
    <mergeCell ref="W7:AD7"/>
    <mergeCell ref="AE7:AL7"/>
    <mergeCell ref="AM7:AT7"/>
    <mergeCell ref="AU7:BB7"/>
    <mergeCell ref="W6:AD6"/>
    <mergeCell ref="AE6:AL6"/>
    <mergeCell ref="BC4:BF4"/>
    <mergeCell ref="W3:AL5"/>
    <mergeCell ref="BC3:BF3"/>
    <mergeCell ref="BC5:BF5"/>
    <mergeCell ref="BC6:BE6"/>
  </mergeCells>
  <dataValidations count="8">
    <dataValidation operator="lessThan" allowBlank="1" showInputMessage="1" showErrorMessage="1" sqref="O1:O2 AE1:AE2 AU1:AU2 AU9:AU65526 AE9:AE65526 O9:O65526" xr:uid="{00000000-0002-0000-0300-000000000000}"/>
    <dataValidation type="decimal" allowBlank="1" showInputMessage="1" showErrorMessage="1" sqref="L1:L2 I1:I2 T1:T2 Q1:Q2 AG1:AG2 AB1:AB2 Y1:Y2 AJ1:AJ2 AR1:AR2 AO1:AO2 AW1:AW2 AZ1:AZ2 AZ9:AZ65526 AW9:AW65526 AR9:AR65526 AO9:AO65526 AJ9:AJ65526 Q9:Q65526 AG9:AG65526 AB9:AB65526 I9:I65526 T9:T65526 Y9:Y65526 L9:L65526" xr:uid="{00000000-0002-0000-0300-000001000000}">
      <formula1>0</formula1>
      <formula2>10</formula2>
    </dataValidation>
    <dataValidation type="decimal" allowBlank="1" showInputMessage="1" showErrorMessage="1" sqref="H1:H2 K1:K2 P1:P2 S1:S2 X1:X2 AA1:AA2 AI1:AI2 AF1:AF2 AN1:AN2 AQ1:AQ2 AY1:AY2 AV1:AV2 AV9:AV65526 AY9:AY65526 AN9:AN65526 AQ9:AQ65526 AF9:AF65526 K9:K65526 S9:S65526 P9:P65526 X9:X65526 AA9:AA65526 H9:H65526 AI9:AI65526" xr:uid="{00000000-0002-0000-0300-000002000000}">
      <formula1>0</formula1>
      <formula2>999</formula2>
    </dataValidation>
    <dataValidation type="list" allowBlank="1" showInputMessage="1" showErrorMessage="1" sqref="BH1:BH2 BH9:BH65526" xr:uid="{00000000-0002-0000-0300-000003000000}">
      <formula1>"ja,nee"</formula1>
    </dataValidation>
    <dataValidation type="whole" operator="lessThan" allowBlank="1" showInputMessage="1" showErrorMessage="1" sqref="BG6" xr:uid="{00000000-0002-0000-0300-000004000000}">
      <formula1>340</formula1>
    </dataValidation>
    <dataValidation type="whole" operator="lessThan" allowBlank="1" showInputMessage="1" showErrorMessage="1" sqref="BG5" xr:uid="{00000000-0002-0000-0300-000005000000}">
      <formula1>9</formula1>
    </dataValidation>
    <dataValidation type="whole" allowBlank="1" showInputMessage="1" showErrorMessage="1" sqref="BG4" xr:uid="{00000000-0002-0000-0300-000006000000}">
      <formula1>1</formula1>
      <formula2>2</formula2>
    </dataValidation>
    <dataValidation type="whole" allowBlank="1" showInputMessage="1" showErrorMessage="1" sqref="BG3" xr:uid="{00000000-0002-0000-0300-000007000000}">
      <formula1>1</formula1>
      <formula2>4</formula2>
    </dataValidation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409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0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1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2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3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4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5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6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31750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7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8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9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0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1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85" r:id="rId17" name="Button 77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86" r:id="rId18" name="Button 78">
              <controlPr defaultSize="0" print="0" autoFill="0" autoPict="0" macro="[0]!Sort_Pl_Punten_5">
                <anchor moveWithCells="1" sizeWithCells="1">
                  <from>
                    <xdr:col>45</xdr:col>
                    <xdr:colOff>31750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3" r:id="rId19" name="Button 135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4" r:id="rId20" name="Button 136">
              <controlPr defaultSize="0" print="0" autoFill="0" autoPict="0" macro="[0]!Sort_Pl_Punten_4">
                <anchor moveWithCells="1" sizeWithCells="1">
                  <from>
                    <xdr:col>37</xdr:col>
                    <xdr:colOff>31750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5" r:id="rId21" name="Button 137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6" r:id="rId22" name="Button 138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31750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7" r:id="rId23" name="Button 139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5352-65EE-4C4A-BB20-09499FB3C307}">
  <sheetPr codeName="Blad22">
    <pageSetUpPr fitToPage="1"/>
  </sheetPr>
  <dimension ref="A1:CN10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O4" sqref="O4:V4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4.54296875" style="67" customWidth="1"/>
    <col min="9" max="9" width="4.1796875" style="67" customWidth="1"/>
    <col min="10" max="10" width="3.54296875" style="87" customWidth="1"/>
    <col min="11" max="11" width="4.54296875" style="68" customWidth="1"/>
    <col min="12" max="12" width="4.1796875" style="68" customWidth="1"/>
    <col min="13" max="14" width="3" style="62" customWidth="1"/>
    <col min="15" max="15" width="3.54296875" style="63" customWidth="1"/>
    <col min="16" max="16" width="4.54296875" style="70" customWidth="1"/>
    <col min="17" max="17" width="4.1796875" style="70" customWidth="1"/>
    <col min="18" max="18" width="3.54296875" style="63" customWidth="1"/>
    <col min="19" max="19" width="4.54296875" style="70" customWidth="1"/>
    <col min="20" max="20" width="4.1796875" style="70" customWidth="1"/>
    <col min="21" max="22" width="3" style="63" customWidth="1"/>
    <col min="23" max="23" width="3.54296875" style="62" customWidth="1"/>
    <col min="24" max="24" width="4.54296875" style="68" customWidth="1"/>
    <col min="25" max="25" width="4.1796875" style="68" customWidth="1"/>
    <col min="26" max="26" width="3.54296875" style="62" customWidth="1"/>
    <col min="27" max="27" width="4.54296875" style="68" customWidth="1"/>
    <col min="28" max="28" width="4.1796875" style="68" customWidth="1"/>
    <col min="29" max="30" width="3" style="62" customWidth="1"/>
    <col min="31" max="31" width="3.54296875" style="63" hidden="1" customWidth="1"/>
    <col min="32" max="32" width="4.54296875" style="70" hidden="1" customWidth="1"/>
    <col min="33" max="33" width="4.1796875" style="70" hidden="1" customWidth="1"/>
    <col min="34" max="34" width="3.54296875" style="63" hidden="1" customWidth="1"/>
    <col min="35" max="35" width="4.54296875" style="70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4.54296875" style="68" hidden="1" customWidth="1"/>
    <col min="41" max="41" width="4.1796875" style="68" hidden="1" customWidth="1"/>
    <col min="42" max="42" width="3.54296875" style="62" hidden="1" customWidth="1"/>
    <col min="43" max="43" width="4.54296875" style="68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4.54296875" style="70" hidden="1" customWidth="1"/>
    <col min="49" max="49" width="4.1796875" style="70" hidden="1" customWidth="1"/>
    <col min="50" max="50" width="3.54296875" style="63" hidden="1" customWidth="1"/>
    <col min="51" max="51" width="4.54296875" style="70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6.45312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65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IF(H2="",0,H2)</f>
        <v>0</v>
      </c>
      <c r="BM2">
        <f>IF(J2&gt;99,199,J2)</f>
        <v>0</v>
      </c>
      <c r="BN2">
        <f>IF(K2="",0,K2)</f>
        <v>0</v>
      </c>
      <c r="BO2">
        <f>BK2+BM2</f>
        <v>0</v>
      </c>
      <c r="BP2">
        <f>IF(O2&gt;99,199,O2)</f>
        <v>0</v>
      </c>
      <c r="BQ2">
        <f>IF(P2="",0,P2)</f>
        <v>0</v>
      </c>
      <c r="BR2">
        <f>IF(R2&gt;99,199,R2)</f>
        <v>0</v>
      </c>
      <c r="BS2">
        <f>IF(S2="",0,S2)</f>
        <v>0</v>
      </c>
      <c r="BT2">
        <f>BP2+BR2</f>
        <v>0</v>
      </c>
      <c r="BU2">
        <f>IF(W2&gt;99,199,W2)</f>
        <v>0</v>
      </c>
      <c r="BV2">
        <f>IF(X2="",0,X2)</f>
        <v>0</v>
      </c>
      <c r="BW2">
        <f>IF(Z2&gt;99,199,Z2)</f>
        <v>0</v>
      </c>
      <c r="BX2">
        <f>IF(AA2="",0,AA2)</f>
        <v>0</v>
      </c>
      <c r="BY2">
        <f>BU2+BW2</f>
        <v>0</v>
      </c>
      <c r="BZ2">
        <f>IF(AE2&gt;99,199,AE2)</f>
        <v>0</v>
      </c>
      <c r="CA2">
        <f>IF(AF2="",0,AF2)</f>
        <v>0</v>
      </c>
      <c r="CB2">
        <f>IF(AH2&gt;99,199,AH2)</f>
        <v>0</v>
      </c>
      <c r="CC2">
        <f>IF(AI2="",0,AI2)</f>
        <v>0</v>
      </c>
      <c r="CD2">
        <f>BZ2+CB2</f>
        <v>0</v>
      </c>
      <c r="CE2">
        <f>IF(AM2&gt;99,199,AM2)</f>
        <v>0</v>
      </c>
      <c r="CF2">
        <f>IF(AN2="",0,AN2)</f>
        <v>0</v>
      </c>
      <c r="CG2">
        <f>IF(AP2&gt;99,199,AP2)</f>
        <v>0</v>
      </c>
      <c r="CH2">
        <f>IF(AQ2="",0,AQ2)</f>
        <v>0</v>
      </c>
      <c r="CI2">
        <f>CE2+CG2</f>
        <v>0</v>
      </c>
      <c r="CJ2">
        <f>IF(AU2&gt;99,199,AU2)</f>
        <v>0</v>
      </c>
      <c r="CK2">
        <f>IF(AV2="",0,AV2)</f>
        <v>0</v>
      </c>
      <c r="CL2">
        <f>IF(AX2&gt;99,199,AX2)</f>
        <v>0</v>
      </c>
      <c r="CM2">
        <f>IF(AY2="",0,AY2)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>
        <v>1</v>
      </c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136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65" t="s">
        <v>119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43" t="s">
        <v>12</v>
      </c>
      <c r="BD5" s="144"/>
      <c r="BE5" s="144"/>
      <c r="BF5" s="145"/>
      <c r="BG5" s="8">
        <v>2</v>
      </c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100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51" t="str">
        <f>Instellingen!C43</f>
        <v xml:space="preserve"> </v>
      </c>
      <c r="AF7" s="152"/>
      <c r="AG7" s="152"/>
      <c r="AH7" s="152"/>
      <c r="AI7" s="152"/>
      <c r="AJ7" s="152"/>
      <c r="AK7" s="152"/>
      <c r="AL7" s="153"/>
      <c r="AM7" s="151" t="str">
        <f>Instellingen!C44</f>
        <v xml:space="preserve"> </v>
      </c>
      <c r="AN7" s="154"/>
      <c r="AO7" s="154"/>
      <c r="AP7" s="154"/>
      <c r="AQ7" s="154"/>
      <c r="AR7" s="154"/>
      <c r="AS7" s="154"/>
      <c r="AT7" s="155"/>
      <c r="AU7" s="151" t="str">
        <f>Instellingen!C45</f>
        <v xml:space="preserve"> </v>
      </c>
      <c r="AV7" s="154"/>
      <c r="AW7" s="154"/>
      <c r="AX7" s="154"/>
      <c r="AY7" s="154"/>
      <c r="AZ7" s="154"/>
      <c r="BA7" s="154"/>
      <c r="BB7" s="155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66" t="s">
        <v>74</v>
      </c>
      <c r="I8" s="66" t="s">
        <v>75</v>
      </c>
      <c r="J8" s="86" t="s">
        <v>76</v>
      </c>
      <c r="K8" s="69" t="s">
        <v>77</v>
      </c>
      <c r="L8" s="69" t="s">
        <v>78</v>
      </c>
      <c r="M8" s="2" t="s">
        <v>4</v>
      </c>
      <c r="N8" s="2" t="s">
        <v>15</v>
      </c>
      <c r="O8" s="7" t="s">
        <v>73</v>
      </c>
      <c r="P8" s="66" t="s">
        <v>74</v>
      </c>
      <c r="Q8" s="66" t="s">
        <v>75</v>
      </c>
      <c r="R8" s="86" t="s">
        <v>76</v>
      </c>
      <c r="S8" s="69" t="s">
        <v>77</v>
      </c>
      <c r="T8" s="69" t="s">
        <v>78</v>
      </c>
      <c r="U8" s="2" t="s">
        <v>4</v>
      </c>
      <c r="V8" s="2" t="s">
        <v>15</v>
      </c>
      <c r="W8" s="7" t="s">
        <v>73</v>
      </c>
      <c r="X8" s="66" t="s">
        <v>74</v>
      </c>
      <c r="Y8" s="66" t="s">
        <v>75</v>
      </c>
      <c r="Z8" s="86" t="s">
        <v>76</v>
      </c>
      <c r="AA8" s="69" t="s">
        <v>77</v>
      </c>
      <c r="AB8" s="69" t="s">
        <v>78</v>
      </c>
      <c r="AC8" s="2" t="s">
        <v>4</v>
      </c>
      <c r="AD8" s="2" t="s">
        <v>15</v>
      </c>
      <c r="AE8" s="89" t="s">
        <v>73</v>
      </c>
      <c r="AF8" s="78" t="s">
        <v>74</v>
      </c>
      <c r="AG8" s="78" t="s">
        <v>75</v>
      </c>
      <c r="AH8" s="71" t="s">
        <v>76</v>
      </c>
      <c r="AI8" s="78" t="s">
        <v>77</v>
      </c>
      <c r="AJ8" s="78" t="s">
        <v>78</v>
      </c>
      <c r="AK8" s="2" t="s">
        <v>4</v>
      </c>
      <c r="AL8" s="2" t="s">
        <v>15</v>
      </c>
      <c r="AM8" s="89" t="s">
        <v>73</v>
      </c>
      <c r="AN8" s="78" t="s">
        <v>74</v>
      </c>
      <c r="AO8" s="78" t="s">
        <v>75</v>
      </c>
      <c r="AP8" s="71" t="s">
        <v>76</v>
      </c>
      <c r="AQ8" s="78" t="s">
        <v>77</v>
      </c>
      <c r="AR8" s="78" t="s">
        <v>78</v>
      </c>
      <c r="AS8" s="2" t="s">
        <v>4</v>
      </c>
      <c r="AT8" s="2" t="s">
        <v>15</v>
      </c>
      <c r="AU8" s="89" t="s">
        <v>73</v>
      </c>
      <c r="AV8" s="78" t="s">
        <v>74</v>
      </c>
      <c r="AW8" s="78" t="s">
        <v>75</v>
      </c>
      <c r="AX8" s="71" t="s">
        <v>76</v>
      </c>
      <c r="AY8" s="78" t="s">
        <v>77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3" t="s">
        <v>106</v>
      </c>
      <c r="CF8" s="73" t="s">
        <v>107</v>
      </c>
      <c r="CG8" s="73" t="s">
        <v>108</v>
      </c>
      <c r="CH8" s="73" t="s">
        <v>109</v>
      </c>
      <c r="CI8" s="73" t="s">
        <v>110</v>
      </c>
      <c r="CJ8" s="73" t="s">
        <v>111</v>
      </c>
      <c r="CK8" s="73" t="s">
        <v>112</v>
      </c>
      <c r="CL8" s="73" t="s">
        <v>113</v>
      </c>
      <c r="CM8" s="73" t="s">
        <v>114</v>
      </c>
      <c r="CN8" s="73" t="s">
        <v>115</v>
      </c>
    </row>
    <row r="9" spans="1:92" x14ac:dyDescent="0.25">
      <c r="A9" s="1">
        <v>1</v>
      </c>
      <c r="B9" s="1" t="s">
        <v>161</v>
      </c>
      <c r="C9" s="1" t="s">
        <v>242</v>
      </c>
      <c r="D9" s="1" t="s">
        <v>162</v>
      </c>
      <c r="E9" s="1" t="s">
        <v>243</v>
      </c>
      <c r="F9" s="1" t="s">
        <v>163</v>
      </c>
      <c r="G9" s="62">
        <v>0</v>
      </c>
      <c r="H9" s="67">
        <v>70.5</v>
      </c>
      <c r="I9" s="67">
        <v>7</v>
      </c>
      <c r="J9" s="87">
        <v>0</v>
      </c>
      <c r="K9" s="68">
        <v>70.5</v>
      </c>
      <c r="L9" s="68">
        <v>7</v>
      </c>
      <c r="M9" s="62">
        <v>1</v>
      </c>
      <c r="N9" s="62">
        <v>1</v>
      </c>
      <c r="O9" s="63">
        <v>0</v>
      </c>
      <c r="P9" s="70">
        <v>75</v>
      </c>
      <c r="R9" s="63">
        <v>0</v>
      </c>
      <c r="S9" s="70">
        <v>75</v>
      </c>
      <c r="T9" s="98"/>
      <c r="U9" s="63">
        <v>1</v>
      </c>
      <c r="V9" s="63">
        <v>1</v>
      </c>
      <c r="W9" s="62">
        <v>9</v>
      </c>
      <c r="X9" s="68">
        <v>65.5</v>
      </c>
      <c r="Y9" s="68">
        <v>6.5</v>
      </c>
      <c r="AC9" s="62">
        <v>2</v>
      </c>
      <c r="AD9" s="62">
        <v>2</v>
      </c>
      <c r="BC9">
        <f>N9+V9+AD9+AL9+AT9+BB9</f>
        <v>4</v>
      </c>
      <c r="BD9" s="24">
        <f>IF($O$4&gt;0,(LARGE(($N9,$V9,$AD9,$AL9,$AT9,$BB9),1)),"0")</f>
        <v>2</v>
      </c>
      <c r="BE9" s="24">
        <f>BC9-BD9</f>
        <v>2</v>
      </c>
      <c r="BF9" s="1">
        <v>1</v>
      </c>
      <c r="BI9" s="99" t="s">
        <v>303</v>
      </c>
      <c r="BK9">
        <f>IF(G9&gt;99,199,G9)</f>
        <v>0</v>
      </c>
      <c r="BL9">
        <f>IF(H9="",0,H9)</f>
        <v>70.5</v>
      </c>
      <c r="BM9">
        <f>IF(J9&gt;99,199,J9)</f>
        <v>0</v>
      </c>
      <c r="BN9">
        <f>IF(K9="",0,K9)</f>
        <v>70.5</v>
      </c>
      <c r="BO9">
        <f>BK9+BM9</f>
        <v>0</v>
      </c>
      <c r="BP9">
        <f>IF(O9&gt;99,199,O9)</f>
        <v>0</v>
      </c>
      <c r="BQ9">
        <f>IF(P9="",0,P9)</f>
        <v>75</v>
      </c>
      <c r="BR9">
        <f>IF(R9&gt;99,199,R9)</f>
        <v>0</v>
      </c>
      <c r="BS9">
        <f>IF(S9="",0,S9)</f>
        <v>75</v>
      </c>
      <c r="BT9">
        <f>BP9+BR9</f>
        <v>0</v>
      </c>
      <c r="BU9">
        <f>IF(W9&gt;99,199,W9)</f>
        <v>9</v>
      </c>
      <c r="BV9">
        <f>IF(X9="",0,X9)</f>
        <v>65.5</v>
      </c>
      <c r="BW9">
        <f>IF(Z9&gt;99,199,Z9)</f>
        <v>0</v>
      </c>
      <c r="BX9">
        <f>IF(AA9="",0,AA9)</f>
        <v>0</v>
      </c>
      <c r="BY9">
        <f>BU9+BW9</f>
        <v>9</v>
      </c>
      <c r="BZ9">
        <f>IF(AE9&gt;99,199,AE9)</f>
        <v>0</v>
      </c>
      <c r="CA9">
        <f>IF(AF9="",0,AF9)</f>
        <v>0</v>
      </c>
      <c r="CB9">
        <f>IF(AH9&gt;99,199,AH9)</f>
        <v>0</v>
      </c>
      <c r="CC9">
        <f>IF(AI9="",0,AI9)</f>
        <v>0</v>
      </c>
      <c r="CD9">
        <f>BZ9+CB9</f>
        <v>0</v>
      </c>
      <c r="CE9">
        <f>IF(AM9&gt;99,199,AM9)</f>
        <v>0</v>
      </c>
      <c r="CF9">
        <f>IF(AN9="",0,AN9)</f>
        <v>0</v>
      </c>
      <c r="CG9">
        <f>IF(AP9&gt;99,199,AP9)</f>
        <v>0</v>
      </c>
      <c r="CH9">
        <f>IF(AQ9="",0,AQ9)</f>
        <v>0</v>
      </c>
      <c r="CI9">
        <f>CE9+CG9</f>
        <v>0</v>
      </c>
      <c r="CJ9">
        <f>IF(AU9&gt;99,199,AU9)</f>
        <v>0</v>
      </c>
      <c r="CK9">
        <f>IF(AV9="",0,AV9)</f>
        <v>0</v>
      </c>
      <c r="CL9">
        <f>IF(AX9&gt;99,199,AX9)</f>
        <v>0</v>
      </c>
      <c r="CM9">
        <f>IF(AY9="",0,AY9)</f>
        <v>0</v>
      </c>
      <c r="CN9">
        <f>CJ9+CL9</f>
        <v>0</v>
      </c>
    </row>
    <row r="10" spans="1:92" x14ac:dyDescent="0.25">
      <c r="A10" s="1">
        <v>2</v>
      </c>
      <c r="B10" s="1" t="s">
        <v>164</v>
      </c>
      <c r="C10" s="1" t="s">
        <v>244</v>
      </c>
      <c r="D10" s="1" t="s">
        <v>165</v>
      </c>
      <c r="E10" s="1" t="s">
        <v>243</v>
      </c>
      <c r="F10" s="1" t="s">
        <v>163</v>
      </c>
      <c r="G10" s="62">
        <v>0</v>
      </c>
      <c r="H10" s="67">
        <v>68</v>
      </c>
      <c r="I10" s="67">
        <v>6.5</v>
      </c>
      <c r="J10" s="87">
        <v>0</v>
      </c>
      <c r="K10" s="68">
        <v>68</v>
      </c>
      <c r="L10" s="68">
        <v>6.5</v>
      </c>
      <c r="M10" s="62">
        <v>2</v>
      </c>
      <c r="N10" s="62">
        <v>2</v>
      </c>
      <c r="O10" s="63">
        <v>0</v>
      </c>
      <c r="P10" s="70">
        <v>68</v>
      </c>
      <c r="R10" s="63">
        <v>0</v>
      </c>
      <c r="S10" s="70">
        <v>68</v>
      </c>
      <c r="T10" s="98"/>
      <c r="U10" s="63">
        <v>2</v>
      </c>
      <c r="V10" s="63">
        <v>2</v>
      </c>
      <c r="W10" s="62">
        <v>0</v>
      </c>
      <c r="X10" s="68">
        <v>70</v>
      </c>
      <c r="Y10" s="68">
        <v>7</v>
      </c>
      <c r="Z10" s="62">
        <v>0</v>
      </c>
      <c r="AA10" s="68">
        <v>70</v>
      </c>
      <c r="AB10" s="68">
        <v>7</v>
      </c>
      <c r="AC10" s="62">
        <v>1</v>
      </c>
      <c r="AD10" s="62">
        <v>1</v>
      </c>
      <c r="BC10">
        <f>N10+V10+AD10+AL10+AT10+BB10</f>
        <v>5</v>
      </c>
      <c r="BD10" s="24">
        <f>IF($O$4&gt;0,(LARGE(($N10,$V10,$AD10,$AL10,$AT10,$BB10),1)),"0")</f>
        <v>2</v>
      </c>
      <c r="BE10" s="24">
        <f>BC10-BD10</f>
        <v>3</v>
      </c>
      <c r="BG10" s="1">
        <v>2</v>
      </c>
      <c r="BI10" s="99" t="s">
        <v>304</v>
      </c>
      <c r="BK10">
        <f>IF(G10&gt;99,199,G10)</f>
        <v>0</v>
      </c>
      <c r="BL10">
        <f>IF(H10="",0,H10)</f>
        <v>68</v>
      </c>
      <c r="BM10">
        <f>IF(J10&gt;99,199,J10)</f>
        <v>0</v>
      </c>
      <c r="BN10">
        <f>IF(K10="",0,K10)</f>
        <v>68</v>
      </c>
      <c r="BO10">
        <f>BK10+BM10</f>
        <v>0</v>
      </c>
      <c r="BP10">
        <f>IF(O10&gt;99,199,O10)</f>
        <v>0</v>
      </c>
      <c r="BQ10">
        <f>IF(P10="",0,P10)</f>
        <v>68</v>
      </c>
      <c r="BR10">
        <f>IF(R10&gt;99,199,R10)</f>
        <v>0</v>
      </c>
      <c r="BS10">
        <f>IF(S10="",0,S10)</f>
        <v>68</v>
      </c>
      <c r="BT10">
        <f>BP10+BR10</f>
        <v>0</v>
      </c>
      <c r="BU10">
        <f>IF(W10&gt;99,199,W10)</f>
        <v>0</v>
      </c>
      <c r="BV10">
        <f>IF(X10="",0,X10)</f>
        <v>70</v>
      </c>
      <c r="BW10">
        <f>IF(Z10&gt;99,199,Z10)</f>
        <v>0</v>
      </c>
      <c r="BX10">
        <f>IF(AA10="",0,AA10)</f>
        <v>70</v>
      </c>
      <c r="BY10">
        <f>BU10+BW10</f>
        <v>0</v>
      </c>
      <c r="BZ10">
        <f>IF(AE10&gt;99,199,AE10)</f>
        <v>0</v>
      </c>
      <c r="CA10">
        <f>IF(AF10="",0,AF10)</f>
        <v>0</v>
      </c>
      <c r="CB10">
        <f>IF(AH10&gt;99,199,AH10)</f>
        <v>0</v>
      </c>
      <c r="CC10">
        <f>IF(AI10="",0,AI10)</f>
        <v>0</v>
      </c>
      <c r="CD10">
        <f>BZ10+CB10</f>
        <v>0</v>
      </c>
      <c r="CE10">
        <f>IF(AM10&gt;99,199,AM10)</f>
        <v>0</v>
      </c>
      <c r="CF10">
        <f>IF(AN10="",0,AN10)</f>
        <v>0</v>
      </c>
      <c r="CG10">
        <f>IF(AP10&gt;99,199,AP10)</f>
        <v>0</v>
      </c>
      <c r="CH10">
        <f>IF(AQ10="",0,AQ10)</f>
        <v>0</v>
      </c>
      <c r="CI10">
        <f>CE10+CG10</f>
        <v>0</v>
      </c>
      <c r="CJ10">
        <f>IF(AU10&gt;99,199,AU10)</f>
        <v>0</v>
      </c>
      <c r="CK10">
        <f>IF(AV10="",0,AV10)</f>
        <v>0</v>
      </c>
      <c r="CL10">
        <f>IF(AX10&gt;99,199,AX10)</f>
        <v>0</v>
      </c>
      <c r="CM10">
        <f>IF(AY10="",0,AY10)</f>
        <v>0</v>
      </c>
      <c r="CN10">
        <f>CJ10+CL10</f>
        <v>0</v>
      </c>
    </row>
  </sheetData>
  <sheetProtection sheet="1" objects="1" scenarios="1"/>
  <sortState xmlns:xlrd2="http://schemas.microsoft.com/office/spreadsheetml/2017/richdata2" ref="A9:XFD11">
    <sortCondition ref="V9"/>
  </sortState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type="whole" allowBlank="1" showInputMessage="1" showErrorMessage="1" sqref="BG3" xr:uid="{28B8316D-6447-4C28-B27E-CBF48333C8B8}">
      <formula1>1</formula1>
      <formula2>4</formula2>
    </dataValidation>
    <dataValidation type="whole" allowBlank="1" showInputMessage="1" showErrorMessage="1" sqref="BG4" xr:uid="{EFA88E65-B5B2-458E-A44A-D6615F496E68}">
      <formula1>1</formula1>
      <formula2>2</formula2>
    </dataValidation>
    <dataValidation type="whole" operator="lessThan" allowBlank="1" showInputMessage="1" showErrorMessage="1" sqref="BG5" xr:uid="{236C141E-2AC9-47D9-826B-B1BD2F52E170}">
      <formula1>9</formula1>
    </dataValidation>
    <dataValidation type="whole" operator="lessThan" allowBlank="1" showInputMessage="1" showErrorMessage="1" sqref="BG6" xr:uid="{0001EE7D-52A0-45A6-B1C9-A1D76709F1B0}">
      <formula1>340</formula1>
    </dataValidation>
    <dataValidation type="list" allowBlank="1" showInputMessage="1" showErrorMessage="1" sqref="BH1:BH2 BH9:BH65426" xr:uid="{347D0643-828C-453F-8B0C-B79DA42B899D}">
      <formula1>"ja,nee"</formula1>
    </dataValidation>
    <dataValidation type="decimal" allowBlank="1" showInputMessage="1" showErrorMessage="1" sqref="H1:H2 K1:K2 P1:P2 S1:S2 X1:X2 AA1:AA2 AI1:AI2 AF1:AF2 AN1:AN2 AQ1:AQ2 AY1:AY2 AV1:AV2 AV9:AV65426 AY9:AY65426 AN9:AN65426 AQ9:AQ65426 AF9:AF65426 K9:K65426 S9:S65426 P9:P65426 X9:X65426 AA9:AA65426 H9:H65426 AI9:AI65426" xr:uid="{24D32C14-4AE6-438F-9CF2-601E8EEB4A4D}">
      <formula1>0</formula1>
      <formula2>100</formula2>
    </dataValidation>
    <dataValidation type="decimal" allowBlank="1" showInputMessage="1" showErrorMessage="1" sqref="L1:L2 I1:I2 T1:T2 Q1:Q2 AG1:AG2 AB1:AB2 Y1:Y2 AJ1:AJ2 AR1:AR2 AO1:AO2 AW1:AW2 AZ1:AZ2 AZ9:AZ65426 AW9:AW65426 AR9:AR65426 AO9:AO65426 AJ9:AJ65426 Q9:Q65426 AG9:AG65426 AB9:AB65426 I9:I65426 T9:T65426 Y9:Y65426 L9:L65426" xr:uid="{451C884B-96B1-4C4B-B0F5-1D7445A745BF}">
      <formula1>0</formula1>
      <formula2>10</formula2>
    </dataValidation>
    <dataValidation operator="lessThan" allowBlank="1" showInputMessage="1" showErrorMessage="1" sqref="O1:O2 AE1:AE2 AU1:AU2 AU9:AU65426 AE9:AE65426 O9:O65426" xr:uid="{0DCF4005-5FCC-4101-BCB1-A15A11501728}"/>
  </dataValidations>
  <printOptions headings="1" gridLines="1"/>
  <pageMargins left="0.19685039370078741" right="0" top="0.98425196850393704" bottom="0.98425196850393704" header="0.51181102362204722" footer="0.51181102362204722"/>
  <pageSetup paperSize="9" scale="89" fitToWidth="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585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86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87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88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89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0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1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2" r:id="rId11" name="Button 8">
              <controlPr defaultSize="0" print="0" autoFill="0" autoPict="0" macro="[0]!Sort_Pl_Punten_3">
                <anchor moveWithCells="1" sizeWithCells="1">
                  <from>
                    <xdr:col>28</xdr:col>
                    <xdr:colOff>190500</xdr:colOff>
                    <xdr:row>7</xdr:row>
                    <xdr:rowOff>31750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3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4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5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6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7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31750</xdr:colOff>
                    <xdr:row>7</xdr:row>
                    <xdr:rowOff>12700</xdr:rowOff>
                  </from>
                  <to>
                    <xdr:col>28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8" r:id="rId17" name="Button 1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9" r:id="rId18" name="Button 15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36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0" r:id="rId19" name="Button 16">
              <controlPr defaultSize="0" print="0" autoFill="0" autoPict="0" macro="[0]!Sort_Pl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45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1" r:id="rId20" name="Button 17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44</xdr:col>
                    <xdr:colOff>38100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2" r:id="rId21" name="Button 18">
              <controlPr defaultSize="0" print="0" autoFill="0" autoPict="0" macro="[0]!Sort_Pl_Punten_4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52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3" r:id="rId22" name="Button 19">
              <controlPr defaultSize="0" print="0" autoFill="0" autoPict="0" macro="[0]!Sort_Pl_Punten_6">
                <anchor moveWithCells="1" sizeWithCells="1">
                  <from>
                    <xdr:col>53</xdr:col>
                    <xdr:colOff>31750</xdr:colOff>
                    <xdr:row>7</xdr:row>
                    <xdr:rowOff>0</xdr:rowOff>
                  </from>
                  <to>
                    <xdr:col>53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4" r:id="rId23" name="Button 20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37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5" r:id="rId24" name="Button 21">
              <controlPr defaultSize="0" print="0" autoFill="0" autoPict="0" macro="[0]!Sort_Punten_2">
                <anchor moveWithCells="1" sizeWithCells="1">
                  <from>
                    <xdr:col>22</xdr:col>
                    <xdr:colOff>31750</xdr:colOff>
                    <xdr:row>7</xdr:row>
                    <xdr:rowOff>0</xdr:rowOff>
                  </from>
                  <to>
                    <xdr:col>28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6" r:id="rId25" name="Button 22">
              <controlPr defaultSize="0" print="0" autoFill="0" autoPict="0" macro="[0]!Sort_Punten_1">
                <anchor moveWithCells="1" sizeWithCells="1">
                  <from>
                    <xdr:col>14</xdr:col>
                    <xdr:colOff>0</xdr:colOff>
                    <xdr:row>7</xdr:row>
                    <xdr:rowOff>12700</xdr:rowOff>
                  </from>
                  <to>
                    <xdr:col>20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7" r:id="rId26" name="Button 23">
              <controlPr defaultSize="0" print="0" autoFill="0" autoPict="0" macro="[0]!Sort_Pl_Punten_1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8" r:id="rId27" name="Button 24">
              <controlPr defaultSize="0" print="0" autoFill="0" autoPict="0" macro="[0]!Sort_Punten_1">
                <anchor moveWithCells="1" sizeWithCells="1">
                  <from>
                    <xdr:col>22</xdr:col>
                    <xdr:colOff>0</xdr:colOff>
                    <xdr:row>7</xdr:row>
                    <xdr:rowOff>12700</xdr:rowOff>
                  </from>
                  <to>
                    <xdr:col>28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9" r:id="rId28" name="Button 25">
              <controlPr defaultSize="0" print="0" autoFill="0" autoPict="0" macro="[0]!Sort_Pl_Punten_1">
                <anchor moveWithCells="1" sizeWithCells="1">
                  <from>
                    <xdr:col>29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>
    <pageSetUpPr fitToPage="1"/>
  </sheetPr>
  <dimension ref="A1:CP11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O4" sqref="O4:W4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4.54296875" style="67" customWidth="1"/>
    <col min="9" max="9" width="4.1796875" style="67" customWidth="1"/>
    <col min="10" max="10" width="3.54296875" style="87" customWidth="1"/>
    <col min="11" max="11" width="4.54296875" style="68" customWidth="1"/>
    <col min="12" max="12" width="4.1796875" style="68" customWidth="1"/>
    <col min="13" max="14" width="3" style="62" customWidth="1"/>
    <col min="15" max="15" width="3.54296875" style="63" customWidth="1"/>
    <col min="16" max="16" width="4.54296875" style="70" customWidth="1"/>
    <col min="17" max="18" width="4.1796875" style="70" customWidth="1"/>
    <col min="19" max="19" width="3.54296875" style="63" customWidth="1"/>
    <col min="20" max="20" width="4.54296875" style="70" customWidth="1"/>
    <col min="21" max="21" width="4.1796875" style="70" customWidth="1"/>
    <col min="22" max="23" width="3" style="63" customWidth="1"/>
    <col min="24" max="24" width="3.54296875" style="62" customWidth="1"/>
    <col min="25" max="25" width="4.54296875" style="68" customWidth="1"/>
    <col min="26" max="27" width="4.1796875" style="68" customWidth="1"/>
    <col min="28" max="28" width="3.54296875" style="62" customWidth="1"/>
    <col min="29" max="29" width="4.54296875" style="68" customWidth="1"/>
    <col min="30" max="30" width="4.1796875" style="68" customWidth="1"/>
    <col min="31" max="32" width="3" style="62" customWidth="1"/>
    <col min="33" max="33" width="3.54296875" style="63" hidden="1" customWidth="1"/>
    <col min="34" max="34" width="4.54296875" style="70" hidden="1" customWidth="1"/>
    <col min="35" max="35" width="4.1796875" style="70" hidden="1" customWidth="1"/>
    <col min="36" max="36" width="3.54296875" style="63" hidden="1" customWidth="1"/>
    <col min="37" max="37" width="4.54296875" style="70" hidden="1" customWidth="1"/>
    <col min="38" max="38" width="4.1796875" style="70" hidden="1" customWidth="1"/>
    <col min="39" max="40" width="3" style="63" hidden="1" customWidth="1"/>
    <col min="41" max="41" width="3.54296875" style="62" hidden="1" customWidth="1"/>
    <col min="42" max="42" width="4.54296875" style="68" hidden="1" customWidth="1"/>
    <col min="43" max="43" width="4.1796875" style="68" hidden="1" customWidth="1"/>
    <col min="44" max="44" width="3.54296875" style="62" hidden="1" customWidth="1"/>
    <col min="45" max="45" width="4.54296875" style="68" hidden="1" customWidth="1"/>
    <col min="46" max="46" width="4.1796875" style="68" hidden="1" customWidth="1"/>
    <col min="47" max="48" width="3" style="62" hidden="1" customWidth="1"/>
    <col min="49" max="49" width="3.54296875" style="63" hidden="1" customWidth="1"/>
    <col min="50" max="50" width="4.54296875" style="70" hidden="1" customWidth="1"/>
    <col min="51" max="51" width="4.1796875" style="70" hidden="1" customWidth="1"/>
    <col min="52" max="52" width="3.54296875" style="63" hidden="1" customWidth="1"/>
    <col min="53" max="53" width="4.54296875" style="70" hidden="1" customWidth="1"/>
    <col min="54" max="54" width="4.1796875" style="70" hidden="1" customWidth="1"/>
    <col min="55" max="56" width="3" style="63" hidden="1" customWidth="1"/>
    <col min="57" max="57" width="5.54296875" customWidth="1"/>
    <col min="58" max="58" width="5.54296875" bestFit="1" customWidth="1"/>
    <col min="59" max="59" width="6" customWidth="1"/>
    <col min="60" max="60" width="4" style="1" customWidth="1"/>
    <col min="61" max="61" width="4.81640625" style="1" customWidth="1"/>
    <col min="62" max="62" width="5.453125" style="1" customWidth="1"/>
    <col min="63" max="63" width="17.453125" style="1" customWidth="1"/>
    <col min="65" max="65" width="4" hidden="1" customWidth="1"/>
    <col min="66" max="66" width="5" hidden="1" customWidth="1"/>
    <col min="67" max="67" width="4" hidden="1" customWidth="1"/>
    <col min="68" max="68" width="6.54296875" hidden="1" customWidth="1"/>
    <col min="69" max="69" width="5.54296875" hidden="1" customWidth="1"/>
    <col min="70" max="70" width="4" hidden="1" customWidth="1"/>
    <col min="71" max="71" width="5" hidden="1" customWidth="1"/>
    <col min="72" max="72" width="4" hidden="1" customWidth="1"/>
    <col min="73" max="73" width="6.54296875" hidden="1" customWidth="1"/>
    <col min="74" max="74" width="5.54296875" hidden="1" customWidth="1"/>
    <col min="75" max="75" width="4" hidden="1" customWidth="1"/>
    <col min="76" max="76" width="5" hidden="1" customWidth="1"/>
    <col min="77" max="77" width="4" hidden="1" customWidth="1"/>
    <col min="78" max="78" width="6.54296875" hidden="1" customWidth="1"/>
    <col min="79" max="79" width="5.54296875" hidden="1" customWidth="1"/>
    <col min="80" max="80" width="4" hidden="1" customWidth="1"/>
    <col min="81" max="81" width="5" hidden="1" customWidth="1"/>
    <col min="82" max="82" width="4" hidden="1" customWidth="1"/>
    <col min="83" max="83" width="6.54296875" hidden="1" customWidth="1"/>
    <col min="84" max="84" width="6.453125" hidden="1" customWidth="1"/>
    <col min="85" max="85" width="4" hidden="1" customWidth="1"/>
    <col min="86" max="86" width="5" hidden="1" customWidth="1"/>
    <col min="87" max="87" width="4" hidden="1" customWidth="1"/>
    <col min="88" max="88" width="6.54296875" hidden="1" customWidth="1"/>
    <col min="89" max="89" width="6.453125" hidden="1" customWidth="1"/>
    <col min="90" max="90" width="4" hidden="1" customWidth="1"/>
    <col min="91" max="91" width="5" hidden="1" customWidth="1"/>
    <col min="92" max="92" width="4" hidden="1" customWidth="1"/>
    <col min="93" max="93" width="6.54296875" hidden="1" customWidth="1"/>
    <col min="94" max="94" width="6.453125" hidden="1" customWidth="1"/>
  </cols>
  <sheetData>
    <row r="1" spans="1:94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4"/>
    </row>
    <row r="2" spans="1:94" ht="12.75" hidden="1" customHeight="1" x14ac:dyDescent="0.25">
      <c r="A2" s="9"/>
      <c r="B2" s="9"/>
      <c r="C2" s="9"/>
      <c r="D2" s="9"/>
      <c r="E2" s="9"/>
      <c r="F2" s="9"/>
      <c r="G2" s="84"/>
      <c r="H2" s="65"/>
      <c r="I2" s="65"/>
      <c r="J2" s="85"/>
      <c r="N2" s="62">
        <v>1</v>
      </c>
      <c r="O2" s="88"/>
      <c r="W2" s="63">
        <v>2</v>
      </c>
      <c r="X2" s="84"/>
      <c r="AF2" s="62">
        <v>3</v>
      </c>
      <c r="AG2" s="88"/>
      <c r="AN2" s="63">
        <v>4</v>
      </c>
      <c r="AO2" s="84"/>
      <c r="AV2" s="62">
        <v>5</v>
      </c>
      <c r="AW2" s="88"/>
      <c r="BD2" s="63">
        <v>6</v>
      </c>
      <c r="BE2">
        <f>N2+W2+AF2+AN2+AV2+BD2</f>
        <v>21</v>
      </c>
      <c r="BF2" s="24">
        <f>IF($O$4&gt;0,(LARGE(($N2,$W2,$AF2,$AN2,$AV2,$BD2),1)),"0")</f>
        <v>6</v>
      </c>
      <c r="BG2" s="24">
        <f>BE2-BF2</f>
        <v>15</v>
      </c>
      <c r="BH2" s="1" t="str">
        <f>IF($O$4&gt;1,(LARGE(($N2,$W2,$AF2,$AN2,$AV2,$BD2),1))+(LARGE(($N2,$W2,$AF2,$AN2,$AV2,$BD2),2)),"0")</f>
        <v>0</v>
      </c>
      <c r="BM2">
        <f>IF(G2&gt;99,199,G2)</f>
        <v>0</v>
      </c>
      <c r="BN2">
        <f>IF(H2="",0,H2)</f>
        <v>0</v>
      </c>
      <c r="BO2">
        <f>IF(J2&gt;99,199,J2)</f>
        <v>0</v>
      </c>
      <c r="BP2">
        <f>IF(K2="",0,K2)</f>
        <v>0</v>
      </c>
      <c r="BQ2">
        <f>BM2+BO2</f>
        <v>0</v>
      </c>
      <c r="BR2">
        <f>IF(O2&gt;99,199,O2)</f>
        <v>0</v>
      </c>
      <c r="BS2">
        <f>IF(P2="",0,P2)</f>
        <v>0</v>
      </c>
      <c r="BT2">
        <f>IF(S2&gt;99,199,S2)</f>
        <v>0</v>
      </c>
      <c r="BU2">
        <f>IF(T2="",0,T2)</f>
        <v>0</v>
      </c>
      <c r="BV2">
        <f>BR2+BT2</f>
        <v>0</v>
      </c>
      <c r="BW2">
        <f>IF(X2&gt;99,199,X2)</f>
        <v>0</v>
      </c>
      <c r="BX2">
        <f>IF(Y2="",0,Y2)</f>
        <v>0</v>
      </c>
      <c r="BY2">
        <f>IF(AB2&gt;99,199,AB2)</f>
        <v>0</v>
      </c>
      <c r="BZ2">
        <f>IF(AC2="",0,AC2)</f>
        <v>0</v>
      </c>
      <c r="CA2">
        <f>BW2+BY2</f>
        <v>0</v>
      </c>
      <c r="CB2">
        <f>IF(AG2&gt;99,199,AG2)</f>
        <v>0</v>
      </c>
      <c r="CC2">
        <f>IF(AH2="",0,AH2)</f>
        <v>0</v>
      </c>
      <c r="CD2">
        <f>IF(AJ2&gt;99,199,AJ2)</f>
        <v>0</v>
      </c>
      <c r="CE2">
        <f>IF(AK2="",0,AK2)</f>
        <v>0</v>
      </c>
      <c r="CF2">
        <f>CB2+CD2</f>
        <v>0</v>
      </c>
      <c r="CG2">
        <f>IF(AO2&gt;99,199,AO2)</f>
        <v>0</v>
      </c>
      <c r="CH2">
        <f>IF(AP2="",0,AP2)</f>
        <v>0</v>
      </c>
      <c r="CI2">
        <f>IF(AR2&gt;99,199,AR2)</f>
        <v>0</v>
      </c>
      <c r="CJ2">
        <f>IF(AS2="",0,AS2)</f>
        <v>0</v>
      </c>
      <c r="CK2">
        <f>CG2+CI2</f>
        <v>0</v>
      </c>
      <c r="CL2">
        <f>IF(AW2&gt;99,199,AW2)</f>
        <v>0</v>
      </c>
      <c r="CM2">
        <f>IF(AX2="",0,AX2)</f>
        <v>0</v>
      </c>
      <c r="CN2">
        <f>IF(AZ2&gt;99,199,AZ2)</f>
        <v>0</v>
      </c>
      <c r="CO2">
        <f>IF(BA2="",0,BA2)</f>
        <v>0</v>
      </c>
      <c r="CP2">
        <f>CL2+CN2</f>
        <v>0</v>
      </c>
    </row>
    <row r="3" spans="1:94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>
        <v>2</v>
      </c>
      <c r="P3" s="169"/>
      <c r="Q3" s="169"/>
      <c r="R3" s="169"/>
      <c r="S3" s="169"/>
      <c r="T3" s="169"/>
      <c r="U3" s="169"/>
      <c r="V3" s="169"/>
      <c r="W3" s="170"/>
      <c r="X3" s="134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6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131" t="s">
        <v>26</v>
      </c>
      <c r="BF3" s="132"/>
      <c r="BG3" s="132"/>
      <c r="BH3" s="133"/>
      <c r="BI3" s="20">
        <f>Instellingen!B6</f>
        <v>3</v>
      </c>
      <c r="BJ3" s="171"/>
      <c r="BK3" s="172"/>
    </row>
    <row r="4" spans="1:94" x14ac:dyDescent="0.25">
      <c r="A4" s="131" t="s">
        <v>9</v>
      </c>
      <c r="B4" s="133"/>
      <c r="C4" s="177" t="s">
        <v>128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6"/>
      <c r="W4" s="167"/>
      <c r="X4" s="137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9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131"/>
      <c r="BF4" s="132"/>
      <c r="BG4" s="132"/>
      <c r="BH4" s="133"/>
      <c r="BI4" s="20"/>
      <c r="BJ4" s="173"/>
      <c r="BK4" s="174"/>
    </row>
    <row r="5" spans="1:94" x14ac:dyDescent="0.25">
      <c r="A5" s="131" t="s">
        <v>10</v>
      </c>
      <c r="B5" s="133"/>
      <c r="C5" s="165" t="s">
        <v>119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6"/>
      <c r="W5" s="167"/>
      <c r="X5" s="140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143" t="s">
        <v>12</v>
      </c>
      <c r="BF5" s="144"/>
      <c r="BG5" s="144"/>
      <c r="BH5" s="145"/>
      <c r="BI5" s="8">
        <v>2</v>
      </c>
      <c r="BJ5" s="173"/>
      <c r="BK5" s="174"/>
    </row>
    <row r="6" spans="1:94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0"/>
      <c r="W6" s="161"/>
      <c r="X6" s="156" t="str">
        <f>Instellingen!B42</f>
        <v>Brummen</v>
      </c>
      <c r="Y6" s="157"/>
      <c r="Z6" s="157"/>
      <c r="AA6" s="157"/>
      <c r="AB6" s="157"/>
      <c r="AC6" s="157"/>
      <c r="AD6" s="157"/>
      <c r="AE6" s="157"/>
      <c r="AF6" s="158"/>
      <c r="AG6" s="159" t="str">
        <f>Instellingen!B43</f>
        <v xml:space="preserve"> </v>
      </c>
      <c r="AH6" s="160"/>
      <c r="AI6" s="160"/>
      <c r="AJ6" s="160"/>
      <c r="AK6" s="160"/>
      <c r="AL6" s="160"/>
      <c r="AM6" s="160"/>
      <c r="AN6" s="161"/>
      <c r="AO6" s="156" t="str">
        <f>Instellingen!B44</f>
        <v xml:space="preserve"> </v>
      </c>
      <c r="AP6" s="157"/>
      <c r="AQ6" s="157"/>
      <c r="AR6" s="157"/>
      <c r="AS6" s="157"/>
      <c r="AT6" s="157"/>
      <c r="AU6" s="157"/>
      <c r="AV6" s="158"/>
      <c r="AW6" s="159" t="str">
        <f>Instellingen!B45</f>
        <v xml:space="preserve"> </v>
      </c>
      <c r="AX6" s="160"/>
      <c r="AY6" s="160"/>
      <c r="AZ6" s="160"/>
      <c r="BA6" s="160"/>
      <c r="BB6" s="160"/>
      <c r="BC6" s="160"/>
      <c r="BD6" s="161"/>
      <c r="BE6" s="146" t="s">
        <v>32</v>
      </c>
      <c r="BF6" s="147"/>
      <c r="BG6" s="133"/>
      <c r="BH6" s="34"/>
      <c r="BI6" s="20"/>
      <c r="BJ6" s="173"/>
      <c r="BK6" s="174"/>
    </row>
    <row r="7" spans="1:94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4"/>
      <c r="W7" s="185"/>
      <c r="X7" s="148" t="str">
        <f>Instellingen!C42</f>
        <v>14 december</v>
      </c>
      <c r="Y7" s="149"/>
      <c r="Z7" s="149"/>
      <c r="AA7" s="149"/>
      <c r="AB7" s="149"/>
      <c r="AC7" s="149"/>
      <c r="AD7" s="149"/>
      <c r="AE7" s="149"/>
      <c r="AF7" s="150"/>
      <c r="AG7" s="151" t="str">
        <f>Instellingen!C43</f>
        <v xml:space="preserve"> </v>
      </c>
      <c r="AH7" s="152"/>
      <c r="AI7" s="152"/>
      <c r="AJ7" s="152"/>
      <c r="AK7" s="152"/>
      <c r="AL7" s="152"/>
      <c r="AM7" s="152"/>
      <c r="AN7" s="153"/>
      <c r="AO7" s="151" t="str">
        <f>Instellingen!C44</f>
        <v xml:space="preserve"> </v>
      </c>
      <c r="AP7" s="154"/>
      <c r="AQ7" s="154"/>
      <c r="AR7" s="154"/>
      <c r="AS7" s="154"/>
      <c r="AT7" s="154"/>
      <c r="AU7" s="154"/>
      <c r="AV7" s="155"/>
      <c r="AW7" s="151" t="str">
        <f>Instellingen!C45</f>
        <v xml:space="preserve"> </v>
      </c>
      <c r="AX7" s="154"/>
      <c r="AY7" s="154"/>
      <c r="AZ7" s="154"/>
      <c r="BA7" s="154"/>
      <c r="BB7" s="154"/>
      <c r="BC7" s="154"/>
      <c r="BD7" s="155"/>
      <c r="BE7" s="37" t="s">
        <v>34</v>
      </c>
      <c r="BF7" s="10" t="s">
        <v>35</v>
      </c>
      <c r="BG7" s="5" t="s">
        <v>36</v>
      </c>
      <c r="BH7" s="3"/>
      <c r="BI7" s="3"/>
      <c r="BJ7" s="175"/>
      <c r="BK7" s="176"/>
    </row>
    <row r="8" spans="1:94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66" t="s">
        <v>74</v>
      </c>
      <c r="I8" s="66" t="s">
        <v>75</v>
      </c>
      <c r="J8" s="86" t="s">
        <v>76</v>
      </c>
      <c r="K8" s="69" t="s">
        <v>77</v>
      </c>
      <c r="L8" s="69" t="s">
        <v>78</v>
      </c>
      <c r="M8" s="2" t="s">
        <v>4</v>
      </c>
      <c r="N8" s="2" t="s">
        <v>15</v>
      </c>
      <c r="O8" s="89" t="s">
        <v>73</v>
      </c>
      <c r="P8" s="78" t="s">
        <v>74</v>
      </c>
      <c r="Q8" s="78" t="s">
        <v>75</v>
      </c>
      <c r="R8" s="78" t="s">
        <v>144</v>
      </c>
      <c r="S8" s="71" t="s">
        <v>76</v>
      </c>
      <c r="T8" s="78" t="s">
        <v>98</v>
      </c>
      <c r="U8" s="78" t="s">
        <v>145</v>
      </c>
      <c r="V8" s="2" t="s">
        <v>4</v>
      </c>
      <c r="W8" s="2" t="s">
        <v>15</v>
      </c>
      <c r="X8" s="89" t="s">
        <v>73</v>
      </c>
      <c r="Y8" s="78" t="s">
        <v>74</v>
      </c>
      <c r="Z8" s="78" t="s">
        <v>75</v>
      </c>
      <c r="AA8" s="78" t="s">
        <v>144</v>
      </c>
      <c r="AB8" s="71" t="s">
        <v>76</v>
      </c>
      <c r="AC8" s="78" t="s">
        <v>98</v>
      </c>
      <c r="AD8" s="78" t="s">
        <v>145</v>
      </c>
      <c r="AE8" s="2" t="s">
        <v>4</v>
      </c>
      <c r="AF8" s="2" t="s">
        <v>15</v>
      </c>
      <c r="AG8" s="89" t="s">
        <v>73</v>
      </c>
      <c r="AH8" s="78" t="s">
        <v>74</v>
      </c>
      <c r="AI8" s="78" t="s">
        <v>75</v>
      </c>
      <c r="AJ8" s="71" t="s">
        <v>76</v>
      </c>
      <c r="AK8" s="78" t="s">
        <v>77</v>
      </c>
      <c r="AL8" s="78" t="s">
        <v>78</v>
      </c>
      <c r="AM8" s="2" t="s">
        <v>4</v>
      </c>
      <c r="AN8" s="2" t="s">
        <v>15</v>
      </c>
      <c r="AO8" s="89" t="s">
        <v>73</v>
      </c>
      <c r="AP8" s="78" t="s">
        <v>74</v>
      </c>
      <c r="AQ8" s="78" t="s">
        <v>75</v>
      </c>
      <c r="AR8" s="71" t="s">
        <v>76</v>
      </c>
      <c r="AS8" s="78" t="s">
        <v>77</v>
      </c>
      <c r="AT8" s="78" t="s">
        <v>78</v>
      </c>
      <c r="AU8" s="2" t="s">
        <v>4</v>
      </c>
      <c r="AV8" s="2" t="s">
        <v>15</v>
      </c>
      <c r="AW8" s="89" t="s">
        <v>73</v>
      </c>
      <c r="AX8" s="78" t="s">
        <v>74</v>
      </c>
      <c r="AY8" s="78" t="s">
        <v>75</v>
      </c>
      <c r="AZ8" s="71" t="s">
        <v>76</v>
      </c>
      <c r="BA8" s="78" t="s">
        <v>77</v>
      </c>
      <c r="BB8" s="78" t="s">
        <v>78</v>
      </c>
      <c r="BC8" s="2" t="s">
        <v>4</v>
      </c>
      <c r="BD8" s="2" t="s">
        <v>15</v>
      </c>
      <c r="BE8" s="38" t="s">
        <v>22</v>
      </c>
      <c r="BF8" s="23" t="s">
        <v>22</v>
      </c>
      <c r="BG8" s="64" t="s">
        <v>22</v>
      </c>
      <c r="BH8" s="22" t="s">
        <v>16</v>
      </c>
      <c r="BI8" s="22" t="s">
        <v>17</v>
      </c>
      <c r="BJ8" s="7" t="s">
        <v>68</v>
      </c>
      <c r="BK8" s="2" t="s">
        <v>5</v>
      </c>
      <c r="BM8" s="72" t="s">
        <v>86</v>
      </c>
      <c r="BN8" s="72" t="s">
        <v>79</v>
      </c>
      <c r="BO8" s="72" t="s">
        <v>87</v>
      </c>
      <c r="BP8" s="72" t="s">
        <v>80</v>
      </c>
      <c r="BQ8" s="72" t="s">
        <v>97</v>
      </c>
      <c r="BR8" s="72" t="s">
        <v>88</v>
      </c>
      <c r="BS8" s="72" t="s">
        <v>81</v>
      </c>
      <c r="BT8" s="72" t="s">
        <v>89</v>
      </c>
      <c r="BU8" s="72" t="s">
        <v>101</v>
      </c>
      <c r="BV8" s="73" t="s">
        <v>96</v>
      </c>
      <c r="BW8" s="72" t="s">
        <v>90</v>
      </c>
      <c r="BX8" s="72" t="s">
        <v>82</v>
      </c>
      <c r="BY8" s="72" t="s">
        <v>91</v>
      </c>
      <c r="BZ8" s="72" t="s">
        <v>83</v>
      </c>
      <c r="CA8" s="73" t="s">
        <v>95</v>
      </c>
      <c r="CB8" s="72" t="s">
        <v>92</v>
      </c>
      <c r="CC8" s="72" t="s">
        <v>84</v>
      </c>
      <c r="CD8" s="72" t="s">
        <v>93</v>
      </c>
      <c r="CE8" s="73" t="s">
        <v>85</v>
      </c>
      <c r="CF8" s="73" t="s">
        <v>94</v>
      </c>
      <c r="CG8" s="73" t="s">
        <v>106</v>
      </c>
      <c r="CH8" s="73" t="s">
        <v>107</v>
      </c>
      <c r="CI8" s="73" t="s">
        <v>108</v>
      </c>
      <c r="CJ8" s="73" t="s">
        <v>109</v>
      </c>
      <c r="CK8" s="73" t="s">
        <v>110</v>
      </c>
      <c r="CL8" s="73" t="s">
        <v>111</v>
      </c>
      <c r="CM8" s="73" t="s">
        <v>112</v>
      </c>
      <c r="CN8" s="73" t="s">
        <v>113</v>
      </c>
      <c r="CO8" s="73" t="s">
        <v>114</v>
      </c>
      <c r="CP8" s="73" t="s">
        <v>115</v>
      </c>
    </row>
    <row r="9" spans="1:94" x14ac:dyDescent="0.25">
      <c r="A9" s="1">
        <v>1</v>
      </c>
      <c r="B9" s="1" t="s">
        <v>171</v>
      </c>
      <c r="C9" s="1" t="s">
        <v>248</v>
      </c>
      <c r="D9" s="1" t="s">
        <v>172</v>
      </c>
      <c r="E9" s="1" t="s">
        <v>249</v>
      </c>
      <c r="F9" s="1" t="s">
        <v>143</v>
      </c>
      <c r="G9" s="62">
        <v>0</v>
      </c>
      <c r="H9" s="67">
        <v>74.5</v>
      </c>
      <c r="I9" s="67">
        <v>7.5</v>
      </c>
      <c r="J9" s="87">
        <v>0</v>
      </c>
      <c r="K9" s="68">
        <v>74.5</v>
      </c>
      <c r="L9" s="68">
        <v>7.5</v>
      </c>
      <c r="M9" s="62">
        <v>1</v>
      </c>
      <c r="N9" s="62">
        <v>1</v>
      </c>
      <c r="R9" s="97"/>
      <c r="U9" s="98"/>
      <c r="W9" s="63">
        <v>99</v>
      </c>
      <c r="X9" s="62">
        <v>0</v>
      </c>
      <c r="Y9" s="68">
        <v>80</v>
      </c>
      <c r="Z9" s="68">
        <v>8</v>
      </c>
      <c r="AA9" s="128">
        <v>1</v>
      </c>
      <c r="AB9" s="62">
        <v>0</v>
      </c>
      <c r="AC9" s="68">
        <v>42.87</v>
      </c>
      <c r="AD9" s="128">
        <v>2</v>
      </c>
      <c r="AE9" s="130">
        <f>AA9+AD9</f>
        <v>3</v>
      </c>
      <c r="AF9" s="62">
        <v>1</v>
      </c>
      <c r="BE9">
        <f>AF9+W9+N9</f>
        <v>101</v>
      </c>
      <c r="BF9" s="24">
        <f>IF($O$4&gt;0,(LARGE(($N9,$W9,$AF9,$AL9,$AT9,$BB9),1)),"0")</f>
        <v>99</v>
      </c>
      <c r="BG9" s="24">
        <f>BE9-BF9</f>
        <v>2</v>
      </c>
      <c r="BH9" s="1">
        <v>1</v>
      </c>
      <c r="BM9">
        <f>IF(G9&gt;99,199,G9)</f>
        <v>0</v>
      </c>
      <c r="BN9">
        <f>IF(H9="",0,H9)</f>
        <v>74.5</v>
      </c>
      <c r="BO9">
        <f>IF(J9&gt;99,199,J9)</f>
        <v>0</v>
      </c>
      <c r="BP9">
        <f>IF(K9="",0,K9)</f>
        <v>74.5</v>
      </c>
      <c r="BQ9">
        <f>BM9+BO9</f>
        <v>0</v>
      </c>
      <c r="BR9">
        <f>IF(O9&gt;99,199,O9)</f>
        <v>0</v>
      </c>
      <c r="BS9">
        <f>IF(P9="",0,P9)</f>
        <v>0</v>
      </c>
      <c r="BT9">
        <f>IF(S9&gt;99,199,S9)</f>
        <v>0</v>
      </c>
      <c r="BU9">
        <f>IF(T9="",0,T9)</f>
        <v>0</v>
      </c>
      <c r="BV9">
        <f>BR9+BT9</f>
        <v>0</v>
      </c>
      <c r="BW9">
        <f>IF(X9&gt;99,199,X9)</f>
        <v>0</v>
      </c>
      <c r="BX9">
        <f>IF(Y9="",0,Y9)</f>
        <v>80</v>
      </c>
      <c r="BY9">
        <f>IF(AB9&gt;99,199,AB9)</f>
        <v>0</v>
      </c>
      <c r="BZ9">
        <f>IF(AC9="",0,AC9)</f>
        <v>42.87</v>
      </c>
      <c r="CA9">
        <f>BW9+BY9</f>
        <v>0</v>
      </c>
      <c r="CB9">
        <f>IF(AG9&gt;99,199,AG9)</f>
        <v>0</v>
      </c>
      <c r="CC9">
        <f>IF(AH9="",0,AH9)</f>
        <v>0</v>
      </c>
      <c r="CD9">
        <f>IF(AJ9&gt;99,199,AJ9)</f>
        <v>0</v>
      </c>
      <c r="CE9">
        <f>IF(AK9="",0,AK9)</f>
        <v>0</v>
      </c>
      <c r="CF9">
        <f>CB9+CD9</f>
        <v>0</v>
      </c>
      <c r="CG9">
        <f>IF(AO9&gt;99,199,AO9)</f>
        <v>0</v>
      </c>
      <c r="CH9">
        <f>IF(AP9="",0,AP9)</f>
        <v>0</v>
      </c>
      <c r="CI9">
        <f>IF(AR9&gt;99,199,AR9)</f>
        <v>0</v>
      </c>
      <c r="CJ9">
        <f>IF(AS9="",0,AS9)</f>
        <v>0</v>
      </c>
      <c r="CK9">
        <f>CG9+CI9</f>
        <v>0</v>
      </c>
      <c r="CL9">
        <f>IF(AW9&gt;99,199,AW9)</f>
        <v>0</v>
      </c>
      <c r="CM9">
        <f>IF(AX9="",0,AX9)</f>
        <v>0</v>
      </c>
      <c r="CN9">
        <f>IF(AZ9&gt;99,199,AZ9)</f>
        <v>0</v>
      </c>
      <c r="CO9">
        <f>IF(BA9="",0,BA9)</f>
        <v>0</v>
      </c>
      <c r="CP9">
        <f>CL9+CN9</f>
        <v>0</v>
      </c>
    </row>
    <row r="10" spans="1:94" x14ac:dyDescent="0.25">
      <c r="A10" s="1">
        <v>2</v>
      </c>
      <c r="B10" s="1" t="s">
        <v>188</v>
      </c>
      <c r="C10" s="1" t="s">
        <v>245</v>
      </c>
      <c r="D10" s="1" t="s">
        <v>189</v>
      </c>
      <c r="E10" s="1" t="s">
        <v>249</v>
      </c>
      <c r="F10" s="1" t="s">
        <v>168</v>
      </c>
      <c r="G10" s="62">
        <v>4</v>
      </c>
      <c r="H10" s="67">
        <v>72</v>
      </c>
      <c r="I10" s="67">
        <v>7</v>
      </c>
      <c r="M10" s="62">
        <v>2</v>
      </c>
      <c r="N10" s="62">
        <v>2</v>
      </c>
      <c r="O10" s="63">
        <v>0</v>
      </c>
      <c r="P10" s="70">
        <v>72</v>
      </c>
      <c r="Q10" s="70">
        <v>7</v>
      </c>
      <c r="R10" s="97">
        <v>1</v>
      </c>
      <c r="S10" s="127" t="s">
        <v>301</v>
      </c>
      <c r="U10" s="98"/>
      <c r="W10" s="63">
        <v>1</v>
      </c>
      <c r="X10" s="62">
        <v>0</v>
      </c>
      <c r="Y10" s="68">
        <v>75.5</v>
      </c>
      <c r="Z10" s="68">
        <v>7.5</v>
      </c>
      <c r="AA10" s="128">
        <v>2</v>
      </c>
      <c r="AB10" s="62">
        <v>0</v>
      </c>
      <c r="AC10" s="68">
        <v>33.6</v>
      </c>
      <c r="AD10" s="128">
        <v>1</v>
      </c>
      <c r="AE10" s="130">
        <f>AA10+AD10</f>
        <v>3</v>
      </c>
      <c r="AF10" s="62">
        <v>2</v>
      </c>
      <c r="BE10">
        <f>AF10+W10+N10</f>
        <v>5</v>
      </c>
      <c r="BF10" s="24">
        <f>IF($O$4&gt;0,(LARGE(($N10,$W10,$AF10,$AL10,$AT10,$BB10),1)),"0")</f>
        <v>2</v>
      </c>
      <c r="BG10" s="24">
        <f>BE10-BF10</f>
        <v>3</v>
      </c>
      <c r="BH10" s="1">
        <v>2</v>
      </c>
      <c r="BK10" s="99" t="s">
        <v>303</v>
      </c>
      <c r="BM10">
        <f>IF(G10&gt;99,199,G10)</f>
        <v>4</v>
      </c>
      <c r="BN10">
        <f>IF(H10="",0,H10)</f>
        <v>72</v>
      </c>
      <c r="BO10">
        <f>IF(J10&gt;99,199,J10)</f>
        <v>0</v>
      </c>
      <c r="BP10">
        <f>IF(K10="",0,K10)</f>
        <v>0</v>
      </c>
      <c r="BQ10">
        <f>BM10+BO10</f>
        <v>4</v>
      </c>
      <c r="BR10">
        <f>IF(O10&gt;99,199,O10)</f>
        <v>0</v>
      </c>
      <c r="BS10">
        <f>IF(P10="",0,P10)</f>
        <v>72</v>
      </c>
      <c r="BT10">
        <f>IF(S10&gt;99,199,S10)</f>
        <v>199</v>
      </c>
      <c r="BU10">
        <f>IF(T10="",0,T10)</f>
        <v>0</v>
      </c>
      <c r="BV10">
        <f>BR10+BT10</f>
        <v>199</v>
      </c>
      <c r="BW10">
        <f>IF(X10&gt;99,199,X10)</f>
        <v>0</v>
      </c>
      <c r="BX10">
        <f>IF(Y10="",0,Y10)</f>
        <v>75.5</v>
      </c>
      <c r="BY10">
        <f>IF(AB10&gt;99,199,AB10)</f>
        <v>0</v>
      </c>
      <c r="BZ10">
        <f>IF(AC10="",0,AC10)</f>
        <v>33.6</v>
      </c>
      <c r="CA10">
        <f>BW10+BY10</f>
        <v>0</v>
      </c>
      <c r="CB10">
        <f>IF(AG10&gt;99,199,AG10)</f>
        <v>0</v>
      </c>
      <c r="CC10">
        <f>IF(AH10="",0,AH10)</f>
        <v>0</v>
      </c>
      <c r="CD10">
        <f>IF(AJ10&gt;99,199,AJ10)</f>
        <v>0</v>
      </c>
      <c r="CE10">
        <f>IF(AK10="",0,AK10)</f>
        <v>0</v>
      </c>
      <c r="CF10">
        <f>CB10+CD10</f>
        <v>0</v>
      </c>
      <c r="CG10">
        <f>IF(AO10&gt;99,199,AO10)</f>
        <v>0</v>
      </c>
      <c r="CH10">
        <f>IF(AP10="",0,AP10)</f>
        <v>0</v>
      </c>
      <c r="CI10">
        <f>IF(AR10&gt;99,199,AR10)</f>
        <v>0</v>
      </c>
      <c r="CJ10">
        <f>IF(AS10="",0,AS10)</f>
        <v>0</v>
      </c>
      <c r="CK10">
        <f>CG10+CI10</f>
        <v>0</v>
      </c>
      <c r="CL10">
        <f>IF(AW10&gt;99,199,AW10)</f>
        <v>0</v>
      </c>
      <c r="CM10">
        <f>IF(AX10="",0,AX10)</f>
        <v>0</v>
      </c>
      <c r="CN10">
        <f>IF(AZ10&gt;99,199,AZ10)</f>
        <v>0</v>
      </c>
      <c r="CO10">
        <f>IF(BA10="",0,BA10)</f>
        <v>0</v>
      </c>
      <c r="CP10">
        <f>CL10+CN10</f>
        <v>0</v>
      </c>
    </row>
    <row r="11" spans="1:94" x14ac:dyDescent="0.25">
      <c r="A11" s="1">
        <v>3</v>
      </c>
      <c r="B11" s="1" t="s">
        <v>190</v>
      </c>
      <c r="C11" s="1" t="s">
        <v>257</v>
      </c>
      <c r="D11" s="1" t="s">
        <v>191</v>
      </c>
      <c r="E11" s="1" t="s">
        <v>249</v>
      </c>
      <c r="F11" s="1" t="s">
        <v>163</v>
      </c>
      <c r="G11" s="62">
        <v>4</v>
      </c>
      <c r="H11" s="67">
        <v>70.5</v>
      </c>
      <c r="I11" s="67">
        <v>7</v>
      </c>
      <c r="M11" s="62">
        <v>3</v>
      </c>
      <c r="N11" s="62">
        <v>3</v>
      </c>
      <c r="W11" s="63">
        <v>99</v>
      </c>
      <c r="X11" s="62">
        <v>4</v>
      </c>
      <c r="Y11" s="68">
        <v>67.5</v>
      </c>
      <c r="Z11" s="68">
        <v>6.5</v>
      </c>
      <c r="AA11" s="128">
        <v>3</v>
      </c>
      <c r="AD11" s="128"/>
      <c r="AF11" s="62">
        <v>3</v>
      </c>
      <c r="BE11">
        <f>AF11+W11+N11</f>
        <v>105</v>
      </c>
      <c r="BF11" s="24">
        <f>IF($O$4&gt;0,(LARGE(($N11,$W11,$AF11,$AL11,$AT11,$BB11),1)),"0")</f>
        <v>99</v>
      </c>
      <c r="BG11" s="24">
        <f>BE11-BF11</f>
        <v>6</v>
      </c>
      <c r="BI11" s="1">
        <v>1</v>
      </c>
      <c r="BM11">
        <f>IF(G11&gt;99,199,G11)</f>
        <v>4</v>
      </c>
      <c r="BN11">
        <f>IF(H11="",0,H11)</f>
        <v>70.5</v>
      </c>
      <c r="BO11">
        <f>IF(J11&gt;99,199,J11)</f>
        <v>0</v>
      </c>
      <c r="BP11">
        <f>IF(K11="",0,K11)</f>
        <v>0</v>
      </c>
      <c r="BQ11">
        <f>BM11+BO11</f>
        <v>4</v>
      </c>
      <c r="BR11">
        <f>IF(O11&gt;99,199,O11)</f>
        <v>0</v>
      </c>
      <c r="BS11">
        <f>IF(P11="",0,P11)</f>
        <v>0</v>
      </c>
      <c r="BT11">
        <f>IF(S11&gt;99,199,S11)</f>
        <v>0</v>
      </c>
      <c r="BU11">
        <f>IF(T11="",0,T11)</f>
        <v>0</v>
      </c>
      <c r="BV11">
        <f>BR11+BT11</f>
        <v>0</v>
      </c>
      <c r="BW11">
        <f>IF(X11&gt;99,199,X11)</f>
        <v>4</v>
      </c>
      <c r="BX11">
        <f>IF(Y11="",0,Y11)</f>
        <v>67.5</v>
      </c>
      <c r="BY11">
        <f>IF(AB11&gt;99,199,AB11)</f>
        <v>0</v>
      </c>
      <c r="BZ11">
        <f>IF(AC11="",0,AC11)</f>
        <v>0</v>
      </c>
      <c r="CA11">
        <f>BW11+BY11</f>
        <v>4</v>
      </c>
      <c r="CB11">
        <f>IF(AG11&gt;99,199,AG11)</f>
        <v>0</v>
      </c>
      <c r="CC11">
        <f>IF(AH11="",0,AH11)</f>
        <v>0</v>
      </c>
      <c r="CD11">
        <f>IF(AJ11&gt;99,199,AJ11)</f>
        <v>0</v>
      </c>
      <c r="CE11">
        <f>IF(AK11="",0,AK11)</f>
        <v>0</v>
      </c>
      <c r="CF11">
        <f>CB11+CD11</f>
        <v>0</v>
      </c>
      <c r="CG11">
        <f>IF(AO11&gt;99,199,AO11)</f>
        <v>0</v>
      </c>
      <c r="CH11">
        <f>IF(AP11="",0,AP11)</f>
        <v>0</v>
      </c>
      <c r="CI11">
        <f>IF(AR11&gt;99,199,AR11)</f>
        <v>0</v>
      </c>
      <c r="CJ11">
        <f>IF(AS11="",0,AS11)</f>
        <v>0</v>
      </c>
      <c r="CK11">
        <f>CG11+CI11</f>
        <v>0</v>
      </c>
      <c r="CL11">
        <f>IF(AW11&gt;99,199,AW11)</f>
        <v>0</v>
      </c>
      <c r="CM11">
        <f>IF(AX11="",0,AX11)</f>
        <v>0</v>
      </c>
      <c r="CN11">
        <f>IF(AZ11&gt;99,199,AZ11)</f>
        <v>0</v>
      </c>
    </row>
  </sheetData>
  <sortState xmlns:xlrd2="http://schemas.microsoft.com/office/spreadsheetml/2017/richdata2" ref="A9:XFD12">
    <sortCondition ref="N9"/>
  </sortState>
  <mergeCells count="32">
    <mergeCell ref="A1:BK1"/>
    <mergeCell ref="A3:B3"/>
    <mergeCell ref="C3:E3"/>
    <mergeCell ref="F3:N3"/>
    <mergeCell ref="O3:W3"/>
    <mergeCell ref="X3:AN5"/>
    <mergeCell ref="BE3:BH3"/>
    <mergeCell ref="BJ3:BK7"/>
    <mergeCell ref="A4:B4"/>
    <mergeCell ref="C4:E4"/>
    <mergeCell ref="F4:N4"/>
    <mergeCell ref="O4:W4"/>
    <mergeCell ref="BE4:BH4"/>
    <mergeCell ref="A5:B5"/>
    <mergeCell ref="C5:E5"/>
    <mergeCell ref="F5:N5"/>
    <mergeCell ref="O5:W5"/>
    <mergeCell ref="BE5:BH5"/>
    <mergeCell ref="A6:E7"/>
    <mergeCell ref="G6:N6"/>
    <mergeCell ref="O6:W6"/>
    <mergeCell ref="X6:AF6"/>
    <mergeCell ref="AG6:AN6"/>
    <mergeCell ref="AW6:BD6"/>
    <mergeCell ref="BE6:BG6"/>
    <mergeCell ref="G7:N7"/>
    <mergeCell ref="O7:W7"/>
    <mergeCell ref="X7:AF7"/>
    <mergeCell ref="AG7:AN7"/>
    <mergeCell ref="AO7:AV7"/>
    <mergeCell ref="AW7:BD7"/>
    <mergeCell ref="AO6:AV6"/>
  </mergeCells>
  <dataValidations count="8">
    <dataValidation operator="lessThan" allowBlank="1" showInputMessage="1" showErrorMessage="1" sqref="O1:O2 AG1:AG2 AW1:AW2 AW9:AW65436 AG9:AG65436 O9:O65436" xr:uid="{00000000-0002-0000-0400-000000000000}"/>
    <dataValidation type="decimal" allowBlank="1" showInputMessage="1" showErrorMessage="1" sqref="L1:L2 I1:I2 U1:U2 Q1:R2 AI1:AI2 AD1:AD2 Z1:AA2 AL1:AL2 AT1:AT2 AQ1:AQ2 AY1:AY2 BB1:BB2 BB9:BB65436 AY9:AY65436 AT9:AT65436 AQ9:AQ65436 AL9:AL65436 Q9:R65436 AI9:AI65436 AD9:AD65436 I9:I65436 U9:U65436 Z9:AA65436 L9:L65436" xr:uid="{00000000-0002-0000-0400-000001000000}">
      <formula1>0</formula1>
      <formula2>10</formula2>
    </dataValidation>
    <dataValidation type="decimal" allowBlank="1" showInputMessage="1" showErrorMessage="1" sqref="H1:H2 K1:K2 P1:P2 T1:T2 Y1:Y2 AC1:AC2 AK1:AK2 AH1:AH2 AP1:AP2 AS1:AS2 BA1:BA2 AX1:AX2 AX9:AX65436 BA9:BA65436 AP9:AP65436 AS9:AS65436 AH9:AH65436 K9:K65436 T9:T65436 P9:P65436 Y9:Y65436 AC9:AC65436 H9:H65436 AK9:AK65436" xr:uid="{00000000-0002-0000-0400-000002000000}">
      <formula1>0</formula1>
      <formula2>100</formula2>
    </dataValidation>
    <dataValidation type="list" allowBlank="1" showInputMessage="1" showErrorMessage="1" sqref="BJ1:BJ2 BJ9:BJ65436" xr:uid="{00000000-0002-0000-0400-000003000000}">
      <formula1>"ja,nee"</formula1>
    </dataValidation>
    <dataValidation type="whole" operator="lessThan" allowBlank="1" showInputMessage="1" showErrorMessage="1" sqref="BI6" xr:uid="{00000000-0002-0000-0400-000004000000}">
      <formula1>340</formula1>
    </dataValidation>
    <dataValidation type="whole" operator="lessThan" allowBlank="1" showInputMessage="1" showErrorMessage="1" sqref="BI5" xr:uid="{00000000-0002-0000-0400-000005000000}">
      <formula1>9</formula1>
    </dataValidation>
    <dataValidation type="whole" allowBlank="1" showInputMessage="1" showErrorMessage="1" sqref="BI4" xr:uid="{00000000-0002-0000-0400-000006000000}">
      <formula1>1</formula1>
      <formula2>2</formula2>
    </dataValidation>
    <dataValidation type="whole" allowBlank="1" showInputMessage="1" showErrorMessage="1" sqref="BI3" xr:uid="{00000000-0002-0000-0400-000007000000}">
      <formula1>1</formula1>
      <formula2>4</formula2>
    </dataValidation>
  </dataValidations>
  <printOptions headings="1" gridLines="1"/>
  <pageMargins left="0.19685039370078741" right="0" top="0.98425196850393704" bottom="0.98425196850393704" header="0.51181102362204722" footer="0.51181102362204722"/>
  <pageSetup paperSize="9" scale="89" fitToWidth="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1793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4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5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6" r:id="rId7" name="Button 4">
              <controlPr defaultSize="0" print="0" autoFill="0" autoPict="0" macro="[0]!Sort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7" r:id="rId8" name="Button 5">
              <controlPr defaultSize="0" print="0" autoFill="0" autoPict="0" macro="[0]!verbergen">
                <anchor moveWithCells="1" sizeWithCells="1">
                  <from>
                    <xdr:col>61</xdr:col>
                    <xdr:colOff>31750</xdr:colOff>
                    <xdr:row>2</xdr:row>
                    <xdr:rowOff>12700</xdr:rowOff>
                  </from>
                  <to>
                    <xdr:col>63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8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9" r:id="rId10" name="Button 7">
              <controlPr defaultSize="0" print="0" autoFill="0" autoPict="0" macro="[0]!Sort_Pl_Punten_2">
                <anchor moveWithCells="1" sizeWithCells="1">
                  <from>
                    <xdr:col>22</xdr:col>
                    <xdr:colOff>0</xdr:colOff>
                    <xdr:row>7</xdr:row>
                    <xdr:rowOff>12700</xdr:rowOff>
                  </from>
                  <to>
                    <xdr:col>23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0" r:id="rId11" name="Button 8">
              <controlPr defaultSize="0" print="0" autoFill="0" autoPict="0" macro="[0]!Sort_Pl_Punten_3">
                <anchor moveWithCells="1" sizeWithCells="1">
                  <from>
                    <xdr:col>30</xdr:col>
                    <xdr:colOff>190500</xdr:colOff>
                    <xdr:row>7</xdr:row>
                    <xdr:rowOff>31750</xdr:rowOff>
                  </from>
                  <to>
                    <xdr:col>32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1" r:id="rId12" name="Button 9">
              <controlPr defaultSize="0" print="0" autoFill="0" autoPict="0" macro="[0]!Sort_Pl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2" r:id="rId13" name="Button 10">
              <controlPr defaultSize="0" print="0" autoFill="0" autoPict="0" macro="[0]!Sort_Beste_Punten">
                <anchor moveWithCells="1" sizeWithCells="1">
                  <from>
                    <xdr:col>58</xdr:col>
                    <xdr:colOff>31750</xdr:colOff>
                    <xdr:row>6</xdr:row>
                    <xdr:rowOff>31750</xdr:rowOff>
                  </from>
                  <to>
                    <xdr:col>59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3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4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5" r:id="rId16" name="Button 13">
              <controlPr defaultSize="0" print="0" autoFill="0" autoPict="0" macro="[0]!Sort_Punten_3">
                <anchor moveWithCells="1" sizeWithCells="1">
                  <from>
                    <xdr:col>23</xdr:col>
                    <xdr:colOff>31750</xdr:colOff>
                    <xdr:row>7</xdr:row>
                    <xdr:rowOff>12700</xdr:rowOff>
                  </from>
                  <to>
                    <xdr:col>30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6" r:id="rId17" name="Button 14">
              <controlPr defaultSize="0" print="0" autoFill="0" autoPict="0" macro="[0]!Sort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7" r:id="rId18" name="Button 15">
              <controlPr defaultSize="0" print="0" autoFill="0" autoPict="0" macro="[0]!Sort_Pl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38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8" r:id="rId19" name="Button 16">
              <controlPr defaultSize="0" print="0" autoFill="0" autoPict="0" macro="[0]!Sort_Pl_Punten_5">
                <anchor moveWithCells="1" sizeWithCells="1">
                  <from>
                    <xdr:col>40</xdr:col>
                    <xdr:colOff>0</xdr:colOff>
                    <xdr:row>7</xdr:row>
                    <xdr:rowOff>31750</xdr:rowOff>
                  </from>
                  <to>
                    <xdr:col>47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9" r:id="rId20" name="Button 17">
              <controlPr defaultSize="0" print="0" autoFill="0" autoPict="0" macro="[0]!Sort_Punten_3">
                <anchor moveWithCells="1" sizeWithCells="1">
                  <from>
                    <xdr:col>40</xdr:col>
                    <xdr:colOff>0</xdr:colOff>
                    <xdr:row>6</xdr:row>
                    <xdr:rowOff>152400</xdr:rowOff>
                  </from>
                  <to>
                    <xdr:col>46</xdr:col>
                    <xdr:colOff>38100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0" r:id="rId21" name="Button 18">
              <controlPr defaultSize="0" print="0" autoFill="0" autoPict="0" macro="[0]!Sort_Pl_Punten_4">
                <anchor moveWithCells="1" sizeWithCells="1">
                  <from>
                    <xdr:col>48</xdr:col>
                    <xdr:colOff>0</xdr:colOff>
                    <xdr:row>7</xdr:row>
                    <xdr:rowOff>12700</xdr:rowOff>
                  </from>
                  <to>
                    <xdr:col>54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1" r:id="rId22" name="Button 19">
              <controlPr defaultSize="0" print="0" autoFill="0" autoPict="0" macro="[0]!Sort_Pl_Punten_6">
                <anchor moveWithCells="1" sizeWithCells="1">
                  <from>
                    <xdr:col>55</xdr:col>
                    <xdr:colOff>31750</xdr:colOff>
                    <xdr:row>7</xdr:row>
                    <xdr:rowOff>0</xdr:rowOff>
                  </from>
                  <to>
                    <xdr:col>55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2" r:id="rId23" name="Button 20">
              <controlPr defaultSize="0" print="0" autoFill="0" autoPict="0" macro="[0]!Sort_Pl_Punten_4">
                <anchor moveWithCells="1" sizeWithCells="1">
                  <from>
                    <xdr:col>32</xdr:col>
                    <xdr:colOff>0</xdr:colOff>
                    <xdr:row>7</xdr:row>
                    <xdr:rowOff>31750</xdr:rowOff>
                  </from>
                  <to>
                    <xdr:col>39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3" r:id="rId24" name="Button 21">
              <controlPr defaultSize="0" print="0" autoFill="0" autoPict="0" macro="[0]!Sort_Punten_2">
                <anchor moveWithCells="1" sizeWithCells="1">
                  <from>
                    <xdr:col>23</xdr:col>
                    <xdr:colOff>31750</xdr:colOff>
                    <xdr:row>7</xdr:row>
                    <xdr:rowOff>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>
    <pageSetUpPr fitToPage="1"/>
  </sheetPr>
  <dimension ref="A1:CN9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O3" sqref="O3:V3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5.453125" style="80" customWidth="1"/>
    <col min="9" max="9" width="4.1796875" style="67" hidden="1" customWidth="1"/>
    <col min="10" max="10" width="3.54296875" style="87" customWidth="1"/>
    <col min="11" max="11" width="5.453125" style="81" customWidth="1"/>
    <col min="12" max="12" width="4.1796875" style="68" hidden="1" customWidth="1"/>
    <col min="13" max="14" width="3" style="62" customWidth="1"/>
    <col min="15" max="15" width="3.54296875" style="63" customWidth="1"/>
    <col min="16" max="16" width="5.453125" style="82" customWidth="1"/>
    <col min="17" max="17" width="4.1796875" style="70" hidden="1" customWidth="1"/>
    <col min="18" max="18" width="3.54296875" style="63" customWidth="1"/>
    <col min="19" max="19" width="5.453125" style="82" customWidth="1"/>
    <col min="20" max="20" width="4.1796875" style="70" hidden="1" customWidth="1"/>
    <col min="21" max="22" width="3" style="63" customWidth="1"/>
    <col min="23" max="23" width="3.54296875" style="62" customWidth="1"/>
    <col min="24" max="24" width="5.453125" style="81" customWidth="1"/>
    <col min="25" max="25" width="4.1796875" style="68" hidden="1" customWidth="1"/>
    <col min="26" max="26" width="3.54296875" style="62" customWidth="1"/>
    <col min="27" max="27" width="5.453125" style="81" customWidth="1"/>
    <col min="28" max="28" width="4.1796875" style="68" hidden="1" customWidth="1"/>
    <col min="29" max="30" width="3" style="62" customWidth="1"/>
    <col min="31" max="31" width="3.54296875" style="63" hidden="1" customWidth="1"/>
    <col min="32" max="32" width="5.453125" style="82" hidden="1" customWidth="1"/>
    <col min="33" max="33" width="4.1796875" style="70" hidden="1" customWidth="1"/>
    <col min="34" max="34" width="3.54296875" style="63" hidden="1" customWidth="1"/>
    <col min="35" max="35" width="5.453125" style="82" hidden="1" customWidth="1"/>
    <col min="36" max="36" width="4.1796875" style="70" hidden="1" customWidth="1"/>
    <col min="37" max="38" width="3" style="63" hidden="1" customWidth="1"/>
    <col min="39" max="39" width="3.54296875" style="62" hidden="1" customWidth="1"/>
    <col min="40" max="40" width="5.453125" style="81" hidden="1" customWidth="1"/>
    <col min="41" max="41" width="4.1796875" style="68" hidden="1" customWidth="1"/>
    <col min="42" max="42" width="3.54296875" style="62" hidden="1" customWidth="1"/>
    <col min="43" max="43" width="5.453125" style="81" hidden="1" customWidth="1"/>
    <col min="44" max="44" width="4.1796875" style="68" hidden="1" customWidth="1"/>
    <col min="45" max="46" width="3" style="62" hidden="1" customWidth="1"/>
    <col min="47" max="47" width="3.54296875" style="63" hidden="1" customWidth="1"/>
    <col min="48" max="48" width="5.453125" style="82" hidden="1" customWidth="1"/>
    <col min="49" max="49" width="4.1796875" style="70" hidden="1" customWidth="1"/>
    <col min="50" max="50" width="3.54296875" style="63" hidden="1" customWidth="1"/>
    <col min="51" max="51" width="5.453125" style="82" hidden="1" customWidth="1"/>
    <col min="52" max="52" width="4.1796875" style="70" hidden="1" customWidth="1"/>
    <col min="53" max="54" width="3" style="63" hidden="1" customWidth="1"/>
    <col min="55" max="55" width="5.5429687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4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54296875" hidden="1" customWidth="1"/>
    <col min="67" max="67" width="5.54296875" hidden="1" customWidth="1"/>
    <col min="68" max="68" width="4" hidden="1" customWidth="1"/>
    <col min="69" max="69" width="5" hidden="1" customWidth="1"/>
    <col min="70" max="70" width="4" hidden="1" customWidth="1"/>
    <col min="71" max="71" width="6.54296875" hidden="1" customWidth="1"/>
    <col min="72" max="72" width="5.54296875" hidden="1" customWidth="1"/>
    <col min="73" max="73" width="4" hidden="1" customWidth="1"/>
    <col min="74" max="74" width="5" hidden="1" customWidth="1"/>
    <col min="75" max="75" width="4" hidden="1" customWidth="1"/>
    <col min="76" max="76" width="6.54296875" hidden="1" customWidth="1"/>
    <col min="77" max="77" width="5.54296875" hidden="1" customWidth="1"/>
    <col min="78" max="78" width="4" hidden="1" customWidth="1"/>
    <col min="79" max="79" width="5" hidden="1" customWidth="1"/>
    <col min="80" max="80" width="4" hidden="1" customWidth="1"/>
    <col min="81" max="81" width="6.54296875" hidden="1" customWidth="1"/>
    <col min="82" max="82" width="6.453125" hidden="1" customWidth="1"/>
    <col min="83" max="83" width="4" hidden="1" customWidth="1"/>
    <col min="84" max="84" width="5" hidden="1" customWidth="1"/>
    <col min="85" max="85" width="4" hidden="1" customWidth="1"/>
    <col min="86" max="86" width="6.54296875" hidden="1" customWidth="1"/>
    <col min="87" max="87" width="5.54296875" hidden="1" customWidth="1"/>
    <col min="88" max="88" width="4" hidden="1" customWidth="1"/>
    <col min="89" max="89" width="5" hidden="1" customWidth="1"/>
    <col min="90" max="90" width="4" hidden="1" customWidth="1"/>
    <col min="91" max="91" width="6.54296875" hidden="1" customWidth="1"/>
    <col min="92" max="92" width="6.453125" hidden="1" customWidth="1"/>
  </cols>
  <sheetData>
    <row r="1" spans="1:92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4"/>
    </row>
    <row r="2" spans="1:92" ht="12.75" hidden="1" customHeight="1" x14ac:dyDescent="0.25">
      <c r="A2" s="9"/>
      <c r="B2" s="9"/>
      <c r="C2" s="9"/>
      <c r="D2" s="9"/>
      <c r="E2" s="9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>
        <f>IF($O$4&gt;0,(LARGE(($N2,$V2,$AD2,$AL2,$AT2,$BB2),1)),"0")</f>
        <v>6</v>
      </c>
      <c r="BE2" s="24">
        <f>BC2-BD2</f>
        <v>15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/>
      <c r="P3" s="169"/>
      <c r="Q3" s="169"/>
      <c r="R3" s="169"/>
      <c r="S3" s="169"/>
      <c r="T3" s="169"/>
      <c r="U3" s="169"/>
      <c r="V3" s="170"/>
      <c r="W3" s="134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6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31" t="s">
        <v>26</v>
      </c>
      <c r="BD3" s="132"/>
      <c r="BE3" s="132"/>
      <c r="BF3" s="133"/>
      <c r="BG3" s="20">
        <f>Instellingen!B6</f>
        <v>3</v>
      </c>
      <c r="BH3" s="171"/>
      <c r="BI3" s="172"/>
    </row>
    <row r="4" spans="1:92" x14ac:dyDescent="0.25">
      <c r="A4" s="131" t="s">
        <v>9</v>
      </c>
      <c r="B4" s="133"/>
      <c r="C4" s="177" t="s">
        <v>129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7"/>
      <c r="W4" s="137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31"/>
      <c r="BD4" s="132"/>
      <c r="BE4" s="132"/>
      <c r="BF4" s="133"/>
      <c r="BG4" s="20"/>
      <c r="BH4" s="173"/>
      <c r="BI4" s="174"/>
    </row>
    <row r="5" spans="1:92" x14ac:dyDescent="0.25">
      <c r="A5" s="131" t="s">
        <v>10</v>
      </c>
      <c r="B5" s="133"/>
      <c r="C5" s="165" t="s">
        <v>119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7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43" t="s">
        <v>12</v>
      </c>
      <c r="BD5" s="144"/>
      <c r="BE5" s="144"/>
      <c r="BF5" s="145"/>
      <c r="BG5" s="8">
        <v>2</v>
      </c>
      <c r="BH5" s="173"/>
      <c r="BI5" s="174"/>
    </row>
    <row r="6" spans="1:92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1"/>
      <c r="W6" s="156" t="str">
        <f>Instellingen!B42</f>
        <v>Brummen</v>
      </c>
      <c r="X6" s="157"/>
      <c r="Y6" s="157"/>
      <c r="Z6" s="157"/>
      <c r="AA6" s="157"/>
      <c r="AB6" s="157"/>
      <c r="AC6" s="157"/>
      <c r="AD6" s="158"/>
      <c r="AE6" s="159" t="str">
        <f>Instellingen!B43</f>
        <v xml:space="preserve"> </v>
      </c>
      <c r="AF6" s="160"/>
      <c r="AG6" s="160"/>
      <c r="AH6" s="160"/>
      <c r="AI6" s="160"/>
      <c r="AJ6" s="160"/>
      <c r="AK6" s="160"/>
      <c r="AL6" s="161"/>
      <c r="AM6" s="156" t="str">
        <f>Instellingen!B44</f>
        <v xml:space="preserve"> </v>
      </c>
      <c r="AN6" s="157"/>
      <c r="AO6" s="157"/>
      <c r="AP6" s="157"/>
      <c r="AQ6" s="157"/>
      <c r="AR6" s="157"/>
      <c r="AS6" s="157"/>
      <c r="AT6" s="158"/>
      <c r="AU6" s="159" t="str">
        <f>Instellingen!B45</f>
        <v xml:space="preserve"> </v>
      </c>
      <c r="AV6" s="160"/>
      <c r="AW6" s="160"/>
      <c r="AX6" s="160"/>
      <c r="AY6" s="160"/>
      <c r="AZ6" s="160"/>
      <c r="BA6" s="160"/>
      <c r="BB6" s="161"/>
      <c r="BC6" s="146" t="s">
        <v>32</v>
      </c>
      <c r="BD6" s="147"/>
      <c r="BE6" s="133"/>
      <c r="BF6" s="34"/>
      <c r="BG6" s="20"/>
      <c r="BH6" s="173"/>
      <c r="BI6" s="174"/>
    </row>
    <row r="7" spans="1:92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5"/>
      <c r="W7" s="148" t="str">
        <f>Instellingen!C42</f>
        <v>14 december</v>
      </c>
      <c r="X7" s="149"/>
      <c r="Y7" s="149"/>
      <c r="Z7" s="149"/>
      <c r="AA7" s="149"/>
      <c r="AB7" s="149"/>
      <c r="AC7" s="149"/>
      <c r="AD7" s="150"/>
      <c r="AE7" s="183" t="str">
        <f>Instellingen!C43</f>
        <v xml:space="preserve"> </v>
      </c>
      <c r="AF7" s="184"/>
      <c r="AG7" s="184"/>
      <c r="AH7" s="184"/>
      <c r="AI7" s="184"/>
      <c r="AJ7" s="184"/>
      <c r="AK7" s="184"/>
      <c r="AL7" s="185"/>
      <c r="AM7" s="148" t="str">
        <f>Instellingen!C44</f>
        <v xml:space="preserve"> </v>
      </c>
      <c r="AN7" s="186"/>
      <c r="AO7" s="186"/>
      <c r="AP7" s="186"/>
      <c r="AQ7" s="186"/>
      <c r="AR7" s="186"/>
      <c r="AS7" s="186"/>
      <c r="AT7" s="187"/>
      <c r="AU7" s="183" t="str">
        <f>Instellingen!C45</f>
        <v xml:space="preserve"> </v>
      </c>
      <c r="AV7" s="188"/>
      <c r="AW7" s="188"/>
      <c r="AX7" s="188"/>
      <c r="AY7" s="188"/>
      <c r="AZ7" s="188"/>
      <c r="BA7" s="188"/>
      <c r="BB7" s="189"/>
      <c r="BC7" s="37" t="s">
        <v>34</v>
      </c>
      <c r="BD7" s="10" t="s">
        <v>35</v>
      </c>
      <c r="BE7" s="5" t="s">
        <v>36</v>
      </c>
      <c r="BF7" s="3"/>
      <c r="BG7" s="3"/>
      <c r="BH7" s="175"/>
      <c r="BI7" s="176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  <row r="9" spans="1:92" x14ac:dyDescent="0.25">
      <c r="BC9">
        <f>N9+V9+AD9+AL9+AT9+BB9</f>
        <v>0</v>
      </c>
      <c r="BE9" s="24">
        <f>BC9-BD9</f>
        <v>0</v>
      </c>
      <c r="BK9">
        <f>IF(G9&gt;99,199,G9)</f>
        <v>0</v>
      </c>
      <c r="BL9">
        <f>IF(H9&gt;99,0,H9)</f>
        <v>0</v>
      </c>
      <c r="BM9">
        <f>IF(J9&gt;99,199,J9)</f>
        <v>0</v>
      </c>
      <c r="BN9">
        <f>IF(K9&gt;99,0,K9)</f>
        <v>0</v>
      </c>
      <c r="BO9">
        <f>BK9+BM9</f>
        <v>0</v>
      </c>
      <c r="BP9">
        <f>IF(O9&gt;99,199,O9)</f>
        <v>0</v>
      </c>
      <c r="BQ9">
        <f>IF(P9&gt;99,0,P9)</f>
        <v>0</v>
      </c>
      <c r="BR9">
        <f>IF(R9&gt;99,199,R9)</f>
        <v>0</v>
      </c>
      <c r="BS9">
        <f>IF(S9&gt;99,0,S9)</f>
        <v>0</v>
      </c>
      <c r="BT9">
        <f>BP9+BR9</f>
        <v>0</v>
      </c>
      <c r="BU9">
        <f>IF(W9&gt;99,199,W9)</f>
        <v>0</v>
      </c>
      <c r="BV9">
        <f>IF(X9&gt;99,0,X9)</f>
        <v>0</v>
      </c>
      <c r="BW9">
        <f>IF(Z9&gt;99,199,Z9)</f>
        <v>0</v>
      </c>
      <c r="BX9">
        <f>IF(AA9&gt;99,0,AA9)</f>
        <v>0</v>
      </c>
      <c r="BY9">
        <f>BU9+BW9</f>
        <v>0</v>
      </c>
      <c r="BZ9">
        <f>IF(AE9&gt;99,199,AE9)</f>
        <v>0</v>
      </c>
      <c r="CA9">
        <f>IF(AF9&gt;99,0,AF9)</f>
        <v>0</v>
      </c>
      <c r="CB9">
        <f>IF(AH9&gt;99,199,AH9)</f>
        <v>0</v>
      </c>
      <c r="CC9">
        <f>IF(AI9&gt;99,0,AI9)</f>
        <v>0</v>
      </c>
      <c r="CD9">
        <f>BZ9+CB9</f>
        <v>0</v>
      </c>
      <c r="CE9">
        <f>IF(AM9&gt;99,199,AM9)</f>
        <v>0</v>
      </c>
      <c r="CF9">
        <f>IF(AN9&gt;99,0,AN9)</f>
        <v>0</v>
      </c>
      <c r="CG9">
        <f>IF(AP9&gt;99,199,AP9)</f>
        <v>0</v>
      </c>
      <c r="CH9">
        <f>IF(AQ9&gt;99,0,AQ9)</f>
        <v>0</v>
      </c>
      <c r="CI9">
        <f>CE9+CG9</f>
        <v>0</v>
      </c>
      <c r="CJ9">
        <f>IF(AU9&gt;99,199,AU9)</f>
        <v>0</v>
      </c>
      <c r="CK9">
        <f>IF(AV9&gt;99,0,AV9)</f>
        <v>0</v>
      </c>
      <c r="CL9">
        <f>IF(AX9&gt;99,199,AX9)</f>
        <v>0</v>
      </c>
      <c r="CM9">
        <f>IF(AY9&gt;99,0,AY9)</f>
        <v>0</v>
      </c>
      <c r="CN9">
        <f>CJ9+CL9</f>
        <v>0</v>
      </c>
    </row>
  </sheetData>
  <sheetProtection sheet="1" objects="1" scenarios="1"/>
  <sortState xmlns:xlrd2="http://schemas.microsoft.com/office/spreadsheetml/2017/richdata2" ref="A9:XFD9">
    <sortCondition ref="N9"/>
  </sortState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type="whole" allowBlank="1" showInputMessage="1" showErrorMessage="1" sqref="BG3" xr:uid="{00000000-0002-0000-0500-000000000000}">
      <formula1>1</formula1>
      <formula2>4</formula2>
    </dataValidation>
    <dataValidation type="whole" allowBlank="1" showInputMessage="1" showErrorMessage="1" sqref="BG4" xr:uid="{00000000-0002-0000-0500-000001000000}">
      <formula1>1</formula1>
      <formula2>2</formula2>
    </dataValidation>
    <dataValidation type="whole" operator="lessThan" allowBlank="1" showInputMessage="1" showErrorMessage="1" sqref="BG5" xr:uid="{00000000-0002-0000-0500-000002000000}">
      <formula1>9</formula1>
    </dataValidation>
    <dataValidation type="whole" operator="lessThan" allowBlank="1" showInputMessage="1" showErrorMessage="1" sqref="BG6" xr:uid="{00000000-0002-0000-0500-000003000000}">
      <formula1>340</formula1>
    </dataValidation>
    <dataValidation type="list" allowBlank="1" showInputMessage="1" showErrorMessage="1" sqref="BH1:BH2 BH9:BH65496" xr:uid="{00000000-0002-0000-0500-000004000000}">
      <formula1>"ja,nee"</formula1>
    </dataValidation>
    <dataValidation type="decimal" allowBlank="1" showInputMessage="1" showErrorMessage="1" sqref="H1:H2 K1:K2 P1:P2 S1:S2 X1:X2 AA1:AA2 AI1:AI2 AF1:AF2 AN1:AN2 AQ1:AQ2 AY1:AY2 AV1:AV2 AV9:AV65496 AY9:AY65496 AN9:AN65496 AQ9:AQ65496 AF9:AF65496 K9:K65496 S9:S65496 P9:P65496 X9:X65496 AA9:AA65496 H9:H65496 AI9:AI65496" xr:uid="{00000000-0002-0000-0500-000005000000}">
      <formula1>0</formula1>
      <formula2>999</formula2>
    </dataValidation>
    <dataValidation type="decimal" allowBlank="1" showInputMessage="1" showErrorMessage="1" sqref="L1:L2 I1:I2 T1:T2 Q1:Q2 AG1:AG2 AB1:AB2 Y1:Y2 AJ1:AJ2 AR1:AR2 AO1:AO2 AW1:AW2 AZ1:AZ2 AZ9:AZ65496 AW9:AW65496 AR9:AR65496 AO9:AO65496 AJ9:AJ65496 Q9:Q65496 AG9:AG65496 AB9:AB65496 I9:I65496 T9:T65496 Y9:Y65496 L9:L65496" xr:uid="{00000000-0002-0000-0500-000006000000}">
      <formula1>0</formula1>
      <formula2>10</formula2>
    </dataValidation>
    <dataValidation operator="lessThan" allowBlank="1" showInputMessage="1" showErrorMessage="1" sqref="O1:O2 AE1:AE2 AU1:AU2 AU9:AU65496 AE9:AE65496 O9:O65496" xr:uid="{00000000-0002-0000-0500-000007000000}"/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2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3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4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5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6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7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8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31750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9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0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31750</xdr:colOff>
                    <xdr:row>6</xdr:row>
                    <xdr:rowOff>31750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1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2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3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4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5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31750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6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31750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7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31750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8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31750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9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31750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0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EDDA-3AC9-4B9A-B3A7-4AD983D18F43}">
  <sheetPr codeName="Blad23">
    <pageSetUpPr fitToPage="1"/>
  </sheetPr>
  <dimension ref="A1:CP24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D9" sqref="D9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4.54296875" style="67" customWidth="1"/>
    <col min="9" max="9" width="4.1796875" style="67" customWidth="1"/>
    <col min="10" max="10" width="3.54296875" style="87" customWidth="1"/>
    <col min="11" max="11" width="4.54296875" style="68" customWidth="1"/>
    <col min="12" max="12" width="4.1796875" style="68" customWidth="1"/>
    <col min="13" max="14" width="3" style="62" customWidth="1"/>
    <col min="15" max="15" width="3.54296875" style="63" customWidth="1"/>
    <col min="16" max="16" width="4.54296875" style="70" customWidth="1"/>
    <col min="17" max="18" width="4.1796875" style="70" customWidth="1"/>
    <col min="19" max="19" width="3.54296875" style="63" customWidth="1"/>
    <col min="20" max="20" width="5.7265625" style="70" customWidth="1"/>
    <col min="21" max="21" width="4.1796875" style="70" customWidth="1"/>
    <col min="22" max="22" width="4.1796875" style="63" customWidth="1"/>
    <col min="23" max="23" width="3" style="63" customWidth="1"/>
    <col min="24" max="24" width="3.54296875" style="62" customWidth="1"/>
    <col min="25" max="25" width="4.54296875" style="68" customWidth="1"/>
    <col min="26" max="27" width="4.1796875" style="68" customWidth="1"/>
    <col min="28" max="28" width="3.54296875" style="62" customWidth="1"/>
    <col min="29" max="29" width="4.54296875" style="68" customWidth="1"/>
    <col min="30" max="30" width="4.1796875" style="68" customWidth="1"/>
    <col min="31" max="31" width="5.1796875" style="62" customWidth="1"/>
    <col min="32" max="32" width="3" style="62" customWidth="1"/>
    <col min="33" max="33" width="3.54296875" style="63" hidden="1" customWidth="1"/>
    <col min="34" max="34" width="4.54296875" style="70" hidden="1" customWidth="1"/>
    <col min="35" max="35" width="4.1796875" style="70" hidden="1" customWidth="1"/>
    <col min="36" max="36" width="3.54296875" style="63" hidden="1" customWidth="1"/>
    <col min="37" max="37" width="4.54296875" style="70" hidden="1" customWidth="1"/>
    <col min="38" max="38" width="4.1796875" style="70" hidden="1" customWidth="1"/>
    <col min="39" max="40" width="3" style="63" hidden="1" customWidth="1"/>
    <col min="41" max="41" width="3.54296875" style="62" hidden="1" customWidth="1"/>
    <col min="42" max="42" width="4.54296875" style="68" hidden="1" customWidth="1"/>
    <col min="43" max="43" width="4.1796875" style="68" hidden="1" customWidth="1"/>
    <col min="44" max="44" width="3.54296875" style="62" hidden="1" customWidth="1"/>
    <col min="45" max="45" width="4.54296875" style="68" hidden="1" customWidth="1"/>
    <col min="46" max="46" width="4.1796875" style="68" hidden="1" customWidth="1"/>
    <col min="47" max="48" width="3" style="62" hidden="1" customWidth="1"/>
    <col min="49" max="49" width="3.54296875" style="63" hidden="1" customWidth="1"/>
    <col min="50" max="50" width="4.54296875" style="70" hidden="1" customWidth="1"/>
    <col min="51" max="51" width="4.1796875" style="70" hidden="1" customWidth="1"/>
    <col min="52" max="52" width="3.54296875" style="63" hidden="1" customWidth="1"/>
    <col min="53" max="53" width="4.54296875" style="70" hidden="1" customWidth="1"/>
    <col min="54" max="54" width="4.1796875" style="70" hidden="1" customWidth="1"/>
    <col min="55" max="56" width="3" style="63" hidden="1" customWidth="1"/>
    <col min="57" max="57" width="5.54296875" customWidth="1"/>
    <col min="58" max="58" width="5.54296875" bestFit="1" customWidth="1"/>
    <col min="59" max="59" width="6" customWidth="1"/>
    <col min="60" max="60" width="4" style="1" customWidth="1"/>
    <col min="61" max="61" width="4.81640625" style="1" customWidth="1"/>
    <col min="62" max="62" width="5.453125" style="1" customWidth="1"/>
    <col min="63" max="63" width="17.453125" style="1" customWidth="1"/>
    <col min="65" max="65" width="4" hidden="1" customWidth="1"/>
    <col min="66" max="66" width="5" hidden="1" customWidth="1"/>
    <col min="67" max="67" width="4" hidden="1" customWidth="1"/>
    <col min="68" max="68" width="6.54296875" hidden="1" customWidth="1"/>
    <col min="69" max="69" width="5.54296875" hidden="1" customWidth="1"/>
    <col min="70" max="70" width="4" hidden="1" customWidth="1"/>
    <col min="71" max="71" width="5" hidden="1" customWidth="1"/>
    <col min="72" max="72" width="4" hidden="1" customWidth="1"/>
    <col min="73" max="73" width="6.54296875" hidden="1" customWidth="1"/>
    <col min="74" max="74" width="5.54296875" hidden="1" customWidth="1"/>
    <col min="75" max="75" width="4" hidden="1" customWidth="1"/>
    <col min="76" max="76" width="5" hidden="1" customWidth="1"/>
    <col min="77" max="77" width="4" hidden="1" customWidth="1"/>
    <col min="78" max="78" width="6.54296875" hidden="1" customWidth="1"/>
    <col min="79" max="79" width="5.54296875" hidden="1" customWidth="1"/>
    <col min="80" max="80" width="4" hidden="1" customWidth="1"/>
    <col min="81" max="81" width="5" hidden="1" customWidth="1"/>
    <col min="82" max="82" width="4" hidden="1" customWidth="1"/>
    <col min="83" max="83" width="6.54296875" hidden="1" customWidth="1"/>
    <col min="84" max="84" width="6.453125" hidden="1" customWidth="1"/>
    <col min="85" max="85" width="4" hidden="1" customWidth="1"/>
    <col min="86" max="86" width="5" hidden="1" customWidth="1"/>
    <col min="87" max="87" width="4" hidden="1" customWidth="1"/>
    <col min="88" max="88" width="6.54296875" hidden="1" customWidth="1"/>
    <col min="89" max="89" width="6.453125" hidden="1" customWidth="1"/>
    <col min="90" max="90" width="4" hidden="1" customWidth="1"/>
    <col min="91" max="91" width="5" hidden="1" customWidth="1"/>
    <col min="92" max="92" width="4" hidden="1" customWidth="1"/>
    <col min="93" max="93" width="6.54296875" hidden="1" customWidth="1"/>
    <col min="94" max="94" width="6.453125" hidden="1" customWidth="1"/>
  </cols>
  <sheetData>
    <row r="1" spans="1:94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4"/>
    </row>
    <row r="2" spans="1:94" ht="12.75" hidden="1" customHeight="1" x14ac:dyDescent="0.25">
      <c r="A2" s="9"/>
      <c r="B2" s="9"/>
      <c r="C2" s="9"/>
      <c r="D2" s="9"/>
      <c r="E2" s="9"/>
      <c r="F2" s="9"/>
      <c r="G2" s="84"/>
      <c r="H2" s="65"/>
      <c r="I2" s="65"/>
      <c r="J2" s="85"/>
      <c r="N2" s="62">
        <v>1</v>
      </c>
      <c r="O2" s="88"/>
      <c r="W2" s="63">
        <v>2</v>
      </c>
      <c r="X2" s="84"/>
      <c r="AF2" s="62">
        <v>3</v>
      </c>
      <c r="AG2" s="88"/>
      <c r="AN2" s="63">
        <v>4</v>
      </c>
      <c r="AO2" s="84"/>
      <c r="AV2" s="62">
        <v>5</v>
      </c>
      <c r="AW2" s="88"/>
      <c r="BD2" s="63">
        <v>6</v>
      </c>
      <c r="BE2">
        <f>N2+W2+AF2+AN2+AV2+BD2</f>
        <v>21</v>
      </c>
      <c r="BF2" s="24">
        <f>IF($O$4&gt;0,(LARGE(($N2,$W2,$AF2,$AN2,$AV2,$BD2),1)),"0")</f>
        <v>6</v>
      </c>
      <c r="BG2" s="24">
        <f>BE2-BF2</f>
        <v>15</v>
      </c>
      <c r="BH2" s="1" t="str">
        <f>IF($O$4&gt;1,(LARGE(($N2,$W2,$AF2,$AN2,$AV2,$BD2),1))+(LARGE(($N2,$W2,$AF2,$AN2,$AV2,$BD2),2)),"0")</f>
        <v>0</v>
      </c>
      <c r="BM2">
        <f>IF(G2&gt;99,199,G2)</f>
        <v>0</v>
      </c>
      <c r="BN2">
        <f>IF(H2="",0,H2)</f>
        <v>0</v>
      </c>
      <c r="BO2">
        <f>IF(J2&gt;99,199,J2)</f>
        <v>0</v>
      </c>
      <c r="BP2">
        <f>IF(K2="",0,K2)</f>
        <v>0</v>
      </c>
      <c r="BQ2">
        <f>BM2+BO2</f>
        <v>0</v>
      </c>
      <c r="BR2">
        <f>IF(O2&gt;99,199,O2)</f>
        <v>0</v>
      </c>
      <c r="BS2">
        <f>IF(P2="",0,P2)</f>
        <v>0</v>
      </c>
      <c r="BT2">
        <f>IF(S2&gt;99,199,S2)</f>
        <v>0</v>
      </c>
      <c r="BU2">
        <f>IF(T2="",0,T2)</f>
        <v>0</v>
      </c>
      <c r="BV2">
        <f>BR2+BT2</f>
        <v>0</v>
      </c>
      <c r="BW2">
        <f>IF(X2&gt;99,199,X2)</f>
        <v>0</v>
      </c>
      <c r="BX2">
        <f>IF(Y2="",0,Y2)</f>
        <v>0</v>
      </c>
      <c r="BY2">
        <f>IF(AB2&gt;99,199,AB2)</f>
        <v>0</v>
      </c>
      <c r="BZ2">
        <f>IF(AC2="",0,AC2)</f>
        <v>0</v>
      </c>
      <c r="CA2">
        <f>BW2+BY2</f>
        <v>0</v>
      </c>
      <c r="CB2">
        <f>IF(AG2&gt;99,199,AG2)</f>
        <v>0</v>
      </c>
      <c r="CC2">
        <f>IF(AH2="",0,AH2)</f>
        <v>0</v>
      </c>
      <c r="CD2">
        <f>IF(AJ2&gt;99,199,AJ2)</f>
        <v>0</v>
      </c>
      <c r="CE2">
        <f>IF(AK2="",0,AK2)</f>
        <v>0</v>
      </c>
      <c r="CF2">
        <f>CB2+CD2</f>
        <v>0</v>
      </c>
      <c r="CG2">
        <f>IF(AO2&gt;99,199,AO2)</f>
        <v>0</v>
      </c>
      <c r="CH2">
        <f>IF(AP2="",0,AP2)</f>
        <v>0</v>
      </c>
      <c r="CI2">
        <f>IF(AR2&gt;99,199,AR2)</f>
        <v>0</v>
      </c>
      <c r="CJ2">
        <f>IF(AS2="",0,AS2)</f>
        <v>0</v>
      </c>
      <c r="CK2">
        <f>CG2+CI2</f>
        <v>0</v>
      </c>
      <c r="CL2">
        <f>IF(AW2&gt;99,199,AW2)</f>
        <v>0</v>
      </c>
      <c r="CM2">
        <f>IF(AX2="",0,AX2)</f>
        <v>0</v>
      </c>
      <c r="CN2">
        <f>IF(AZ2&gt;99,199,AZ2)</f>
        <v>0</v>
      </c>
      <c r="CO2">
        <f>IF(BA2="",0,BA2)</f>
        <v>0</v>
      </c>
      <c r="CP2">
        <f>CL2+CN2</f>
        <v>0</v>
      </c>
    </row>
    <row r="3" spans="1:94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>
        <v>9</v>
      </c>
      <c r="P3" s="169"/>
      <c r="Q3" s="169"/>
      <c r="R3" s="169"/>
      <c r="S3" s="169"/>
      <c r="T3" s="169"/>
      <c r="U3" s="169"/>
      <c r="V3" s="169"/>
      <c r="W3" s="170"/>
      <c r="X3" s="134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6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31" t="s">
        <v>26</v>
      </c>
      <c r="BF3" s="132"/>
      <c r="BG3" s="132"/>
      <c r="BH3" s="133"/>
      <c r="BI3" s="20">
        <f>Instellingen!B6</f>
        <v>3</v>
      </c>
      <c r="BJ3" s="171"/>
      <c r="BK3" s="172"/>
    </row>
    <row r="4" spans="1:94" x14ac:dyDescent="0.25">
      <c r="A4" s="131" t="s">
        <v>9</v>
      </c>
      <c r="B4" s="133"/>
      <c r="C4" s="177" t="s">
        <v>128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6"/>
      <c r="W4" s="167"/>
      <c r="X4" s="137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9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31"/>
      <c r="BF4" s="132"/>
      <c r="BG4" s="132"/>
      <c r="BH4" s="133"/>
      <c r="BI4" s="20"/>
      <c r="BJ4" s="173"/>
      <c r="BK4" s="174"/>
    </row>
    <row r="5" spans="1:94" x14ac:dyDescent="0.25">
      <c r="A5" s="131" t="s">
        <v>10</v>
      </c>
      <c r="B5" s="133"/>
      <c r="C5" s="165" t="s">
        <v>120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6"/>
      <c r="W5" s="167"/>
      <c r="X5" s="140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2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43" t="s">
        <v>12</v>
      </c>
      <c r="BF5" s="144"/>
      <c r="BG5" s="144"/>
      <c r="BH5" s="145"/>
      <c r="BI5" s="8">
        <v>2</v>
      </c>
      <c r="BJ5" s="173"/>
      <c r="BK5" s="174"/>
    </row>
    <row r="6" spans="1:94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0"/>
      <c r="W6" s="161"/>
      <c r="X6" s="156" t="str">
        <f>Instellingen!B42</f>
        <v>Brummen</v>
      </c>
      <c r="Y6" s="157"/>
      <c r="Z6" s="157"/>
      <c r="AA6" s="157"/>
      <c r="AB6" s="157"/>
      <c r="AC6" s="157"/>
      <c r="AD6" s="157"/>
      <c r="AE6" s="157"/>
      <c r="AF6" s="158"/>
      <c r="AG6" s="159" t="str">
        <f>Instellingen!B43</f>
        <v xml:space="preserve"> </v>
      </c>
      <c r="AH6" s="160"/>
      <c r="AI6" s="160"/>
      <c r="AJ6" s="160"/>
      <c r="AK6" s="160"/>
      <c r="AL6" s="160"/>
      <c r="AM6" s="160"/>
      <c r="AN6" s="161"/>
      <c r="AO6" s="156" t="str">
        <f>Instellingen!B44</f>
        <v xml:space="preserve"> </v>
      </c>
      <c r="AP6" s="157"/>
      <c r="AQ6" s="157"/>
      <c r="AR6" s="157"/>
      <c r="AS6" s="157"/>
      <c r="AT6" s="157"/>
      <c r="AU6" s="157"/>
      <c r="AV6" s="158"/>
      <c r="AW6" s="159" t="str">
        <f>Instellingen!B45</f>
        <v xml:space="preserve"> </v>
      </c>
      <c r="AX6" s="160"/>
      <c r="AY6" s="160"/>
      <c r="AZ6" s="160"/>
      <c r="BA6" s="160"/>
      <c r="BB6" s="160"/>
      <c r="BC6" s="160"/>
      <c r="BD6" s="161"/>
      <c r="BE6" s="146" t="s">
        <v>32</v>
      </c>
      <c r="BF6" s="147"/>
      <c r="BG6" s="133"/>
      <c r="BH6" s="100"/>
      <c r="BI6" s="20"/>
      <c r="BJ6" s="173"/>
      <c r="BK6" s="174"/>
    </row>
    <row r="7" spans="1:94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4"/>
      <c r="W7" s="185"/>
      <c r="X7" s="148" t="str">
        <f>Instellingen!C42</f>
        <v>14 december</v>
      </c>
      <c r="Y7" s="149"/>
      <c r="Z7" s="149"/>
      <c r="AA7" s="149"/>
      <c r="AB7" s="149"/>
      <c r="AC7" s="149"/>
      <c r="AD7" s="149"/>
      <c r="AE7" s="149"/>
      <c r="AF7" s="150"/>
      <c r="AG7" s="151" t="str">
        <f>Instellingen!C43</f>
        <v xml:space="preserve"> </v>
      </c>
      <c r="AH7" s="152"/>
      <c r="AI7" s="152"/>
      <c r="AJ7" s="152"/>
      <c r="AK7" s="152"/>
      <c r="AL7" s="152"/>
      <c r="AM7" s="152"/>
      <c r="AN7" s="153"/>
      <c r="AO7" s="151" t="str">
        <f>Instellingen!C44</f>
        <v xml:space="preserve"> </v>
      </c>
      <c r="AP7" s="154"/>
      <c r="AQ7" s="154"/>
      <c r="AR7" s="154"/>
      <c r="AS7" s="154"/>
      <c r="AT7" s="154"/>
      <c r="AU7" s="154"/>
      <c r="AV7" s="155"/>
      <c r="AW7" s="151" t="str">
        <f>Instellingen!C45</f>
        <v xml:space="preserve"> </v>
      </c>
      <c r="AX7" s="154"/>
      <c r="AY7" s="154"/>
      <c r="AZ7" s="154"/>
      <c r="BA7" s="154"/>
      <c r="BB7" s="154"/>
      <c r="BC7" s="154"/>
      <c r="BD7" s="155"/>
      <c r="BE7" s="37" t="s">
        <v>34</v>
      </c>
      <c r="BF7" s="10" t="s">
        <v>35</v>
      </c>
      <c r="BG7" s="5" t="s">
        <v>36</v>
      </c>
      <c r="BH7" s="3"/>
      <c r="BI7" s="3"/>
      <c r="BJ7" s="175"/>
      <c r="BK7" s="176"/>
    </row>
    <row r="8" spans="1:94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66" t="s">
        <v>74</v>
      </c>
      <c r="I8" s="66" t="s">
        <v>75</v>
      </c>
      <c r="J8" s="86" t="s">
        <v>76</v>
      </c>
      <c r="K8" s="69" t="s">
        <v>77</v>
      </c>
      <c r="L8" s="69" t="s">
        <v>78</v>
      </c>
      <c r="M8" s="2" t="s">
        <v>4</v>
      </c>
      <c r="N8" s="2" t="s">
        <v>15</v>
      </c>
      <c r="O8" s="89" t="s">
        <v>73</v>
      </c>
      <c r="P8" s="78" t="s">
        <v>74</v>
      </c>
      <c r="Q8" s="78" t="s">
        <v>75</v>
      </c>
      <c r="R8" s="78" t="s">
        <v>144</v>
      </c>
      <c r="S8" s="71" t="s">
        <v>76</v>
      </c>
      <c r="T8" s="78" t="s">
        <v>98</v>
      </c>
      <c r="U8" s="78" t="s">
        <v>145</v>
      </c>
      <c r="V8" s="2" t="s">
        <v>4</v>
      </c>
      <c r="W8" s="2" t="s">
        <v>15</v>
      </c>
      <c r="X8" s="89" t="s">
        <v>73</v>
      </c>
      <c r="Y8" s="78" t="s">
        <v>74</v>
      </c>
      <c r="Z8" s="78" t="s">
        <v>75</v>
      </c>
      <c r="AA8" s="78" t="s">
        <v>144</v>
      </c>
      <c r="AB8" s="71" t="s">
        <v>76</v>
      </c>
      <c r="AC8" s="78" t="s">
        <v>98</v>
      </c>
      <c r="AD8" s="78" t="s">
        <v>145</v>
      </c>
      <c r="AE8" s="2" t="s">
        <v>4</v>
      </c>
      <c r="AF8" s="2" t="s">
        <v>15</v>
      </c>
      <c r="AG8" s="89" t="s">
        <v>73</v>
      </c>
      <c r="AH8" s="78" t="s">
        <v>74</v>
      </c>
      <c r="AI8" s="78" t="s">
        <v>75</v>
      </c>
      <c r="AJ8" s="71" t="s">
        <v>76</v>
      </c>
      <c r="AK8" s="78" t="s">
        <v>77</v>
      </c>
      <c r="AL8" s="78" t="s">
        <v>78</v>
      </c>
      <c r="AM8" s="2" t="s">
        <v>4</v>
      </c>
      <c r="AN8" s="2" t="s">
        <v>15</v>
      </c>
      <c r="AO8" s="89" t="s">
        <v>73</v>
      </c>
      <c r="AP8" s="78" t="s">
        <v>74</v>
      </c>
      <c r="AQ8" s="78" t="s">
        <v>75</v>
      </c>
      <c r="AR8" s="71" t="s">
        <v>76</v>
      </c>
      <c r="AS8" s="78" t="s">
        <v>77</v>
      </c>
      <c r="AT8" s="78" t="s">
        <v>78</v>
      </c>
      <c r="AU8" s="2" t="s">
        <v>4</v>
      </c>
      <c r="AV8" s="2" t="s">
        <v>15</v>
      </c>
      <c r="AW8" s="89" t="s">
        <v>73</v>
      </c>
      <c r="AX8" s="78" t="s">
        <v>74</v>
      </c>
      <c r="AY8" s="78" t="s">
        <v>75</v>
      </c>
      <c r="AZ8" s="71" t="s">
        <v>76</v>
      </c>
      <c r="BA8" s="78" t="s">
        <v>77</v>
      </c>
      <c r="BB8" s="78" t="s">
        <v>78</v>
      </c>
      <c r="BC8" s="2" t="s">
        <v>4</v>
      </c>
      <c r="BD8" s="2" t="s">
        <v>15</v>
      </c>
      <c r="BE8" s="38" t="s">
        <v>22</v>
      </c>
      <c r="BF8" s="23" t="s">
        <v>22</v>
      </c>
      <c r="BG8" s="64" t="s">
        <v>22</v>
      </c>
      <c r="BH8" s="22" t="s">
        <v>16</v>
      </c>
      <c r="BI8" s="22" t="s">
        <v>17</v>
      </c>
      <c r="BJ8" s="7" t="s">
        <v>68</v>
      </c>
      <c r="BK8" s="2" t="s">
        <v>5</v>
      </c>
      <c r="BM8" s="72" t="s">
        <v>86</v>
      </c>
      <c r="BN8" s="72" t="s">
        <v>79</v>
      </c>
      <c r="BO8" s="72" t="s">
        <v>87</v>
      </c>
      <c r="BP8" s="72" t="s">
        <v>80</v>
      </c>
      <c r="BQ8" s="72" t="s">
        <v>97</v>
      </c>
      <c r="BR8" s="72" t="s">
        <v>88</v>
      </c>
      <c r="BS8" s="72" t="s">
        <v>81</v>
      </c>
      <c r="BT8" s="72" t="s">
        <v>89</v>
      </c>
      <c r="BU8" s="72" t="s">
        <v>101</v>
      </c>
      <c r="BV8" s="73" t="s">
        <v>96</v>
      </c>
      <c r="BW8" s="72" t="s">
        <v>90</v>
      </c>
      <c r="BX8" s="72" t="s">
        <v>82</v>
      </c>
      <c r="BY8" s="72" t="s">
        <v>91</v>
      </c>
      <c r="BZ8" s="72" t="s">
        <v>83</v>
      </c>
      <c r="CA8" s="73" t="s">
        <v>95</v>
      </c>
      <c r="CB8" s="72" t="s">
        <v>92</v>
      </c>
      <c r="CC8" s="72" t="s">
        <v>84</v>
      </c>
      <c r="CD8" s="72" t="s">
        <v>93</v>
      </c>
      <c r="CE8" s="73" t="s">
        <v>85</v>
      </c>
      <c r="CF8" s="73" t="s">
        <v>94</v>
      </c>
      <c r="CG8" s="73" t="s">
        <v>106</v>
      </c>
      <c r="CH8" s="73" t="s">
        <v>107</v>
      </c>
      <c r="CI8" s="73" t="s">
        <v>108</v>
      </c>
      <c r="CJ8" s="73" t="s">
        <v>109</v>
      </c>
      <c r="CK8" s="73" t="s">
        <v>110</v>
      </c>
      <c r="CL8" s="73" t="s">
        <v>111</v>
      </c>
      <c r="CM8" s="73" t="s">
        <v>112</v>
      </c>
      <c r="CN8" s="73" t="s">
        <v>113</v>
      </c>
      <c r="CO8" s="73" t="s">
        <v>114</v>
      </c>
      <c r="CP8" s="73" t="s">
        <v>115</v>
      </c>
    </row>
    <row r="9" spans="1:94" x14ac:dyDescent="0.25">
      <c r="A9" s="1">
        <v>1</v>
      </c>
      <c r="B9" s="1" t="s">
        <v>166</v>
      </c>
      <c r="C9" s="1" t="s">
        <v>245</v>
      </c>
      <c r="D9" s="1" t="s">
        <v>167</v>
      </c>
      <c r="E9" s="1" t="s">
        <v>246</v>
      </c>
      <c r="F9" s="1" t="s">
        <v>168</v>
      </c>
      <c r="G9" s="62">
        <v>0</v>
      </c>
      <c r="H9" s="67">
        <v>82</v>
      </c>
      <c r="I9" s="67">
        <v>8.5</v>
      </c>
      <c r="J9" s="87">
        <v>0</v>
      </c>
      <c r="K9" s="68">
        <v>82</v>
      </c>
      <c r="L9" s="68">
        <v>8.5</v>
      </c>
      <c r="M9" s="62">
        <v>1</v>
      </c>
      <c r="N9" s="62">
        <v>1</v>
      </c>
      <c r="O9" s="63">
        <v>0</v>
      </c>
      <c r="P9" s="70">
        <v>72.5</v>
      </c>
      <c r="Q9" s="70">
        <v>7</v>
      </c>
      <c r="R9" s="97">
        <v>4</v>
      </c>
      <c r="S9" s="63">
        <v>0</v>
      </c>
      <c r="T9" s="82">
        <v>38.299999999999997</v>
      </c>
      <c r="U9" s="97">
        <v>1</v>
      </c>
      <c r="V9" s="97">
        <v>5</v>
      </c>
      <c r="W9" s="63">
        <v>1</v>
      </c>
      <c r="X9" s="62">
        <v>0</v>
      </c>
      <c r="Y9" s="68">
        <v>78</v>
      </c>
      <c r="Z9" s="68">
        <v>7.5</v>
      </c>
      <c r="AA9" s="128">
        <v>2</v>
      </c>
      <c r="AB9" s="62">
        <v>0</v>
      </c>
      <c r="AC9" s="68">
        <v>31.32</v>
      </c>
      <c r="AD9" s="128">
        <v>1</v>
      </c>
      <c r="AE9" s="128">
        <f>AA9+AD9</f>
        <v>3</v>
      </c>
      <c r="AF9" s="62">
        <v>1</v>
      </c>
      <c r="BE9">
        <f t="shared" ref="BE9:BE23" si="0">N9+W9+AF9+AN9+AV9+BD9</f>
        <v>3</v>
      </c>
      <c r="BF9" s="24">
        <f>IF($O$4&gt;0,(LARGE(($N9,$W9,$AF9,$AN9,$AV9,$BD9),1)),"0")</f>
        <v>1</v>
      </c>
      <c r="BG9" s="24">
        <f t="shared" ref="BG9:BG22" si="1">BE9-BF9</f>
        <v>2</v>
      </c>
      <c r="BH9" s="1">
        <v>1</v>
      </c>
      <c r="BK9" s="99" t="s">
        <v>303</v>
      </c>
      <c r="BM9">
        <f t="shared" ref="BM9:BM23" si="2">IF(G9&gt;99,199,G9)</f>
        <v>0</v>
      </c>
      <c r="BN9">
        <f t="shared" ref="BN9:BN23" si="3">IF(H9="",0,H9)</f>
        <v>82</v>
      </c>
      <c r="BO9">
        <f t="shared" ref="BO9:BO22" si="4">IF(J9&gt;99,199,J9)</f>
        <v>0</v>
      </c>
      <c r="BP9">
        <f t="shared" ref="BP9:BP22" si="5">IF(K9="",0,K9)</f>
        <v>82</v>
      </c>
      <c r="BQ9">
        <f t="shared" ref="BQ9:BQ22" si="6">BM9+BO9</f>
        <v>0</v>
      </c>
      <c r="BR9">
        <f t="shared" ref="BR9:BR22" si="7">IF(O9&gt;99,199,O9)</f>
        <v>0</v>
      </c>
      <c r="BS9">
        <f t="shared" ref="BS9:BS22" si="8">IF(P9="",0,P9)</f>
        <v>72.5</v>
      </c>
      <c r="BT9">
        <f t="shared" ref="BT9:BT22" si="9">IF(S9&gt;99,199,S9)</f>
        <v>0</v>
      </c>
      <c r="BU9">
        <f t="shared" ref="BU9:BU22" si="10">IF(T9="",0,T9)</f>
        <v>38.299999999999997</v>
      </c>
      <c r="BV9">
        <f t="shared" ref="BV9:BV22" si="11">BR9+BT9</f>
        <v>0</v>
      </c>
      <c r="BW9">
        <f t="shared" ref="BW9:BW22" si="12">IF(X9&gt;99,199,X9)</f>
        <v>0</v>
      </c>
      <c r="BX9">
        <f t="shared" ref="BX9:BX22" si="13">IF(Y9="",0,Y9)</f>
        <v>78</v>
      </c>
      <c r="BY9">
        <f t="shared" ref="BY9:BY22" si="14">IF(AB9&gt;99,199,AB9)</f>
        <v>0</v>
      </c>
      <c r="BZ9">
        <f t="shared" ref="BZ9:BZ22" si="15">IF(AC9="",0,AC9)</f>
        <v>31.32</v>
      </c>
      <c r="CA9">
        <f t="shared" ref="CA9:CA22" si="16">BW9+BY9</f>
        <v>0</v>
      </c>
      <c r="CB9">
        <f t="shared" ref="CB9:CB22" si="17">IF(AG9&gt;99,199,AG9)</f>
        <v>0</v>
      </c>
      <c r="CC9">
        <f t="shared" ref="CC9:CC22" si="18">IF(AH9="",0,AH9)</f>
        <v>0</v>
      </c>
      <c r="CD9">
        <f t="shared" ref="CD9:CD22" si="19">IF(AJ9&gt;99,199,AJ9)</f>
        <v>0</v>
      </c>
      <c r="CE9">
        <f t="shared" ref="CE9:CE22" si="20">IF(AK9="",0,AK9)</f>
        <v>0</v>
      </c>
      <c r="CF9">
        <f t="shared" ref="CF9:CF22" si="21">CB9+CD9</f>
        <v>0</v>
      </c>
      <c r="CG9">
        <f t="shared" ref="CG9:CG22" si="22">IF(AO9&gt;99,199,AO9)</f>
        <v>0</v>
      </c>
      <c r="CH9">
        <f t="shared" ref="CH9:CH22" si="23">IF(AP9="",0,AP9)</f>
        <v>0</v>
      </c>
      <c r="CI9">
        <f t="shared" ref="CI9:CI22" si="24">IF(AR9&gt;99,199,AR9)</f>
        <v>0</v>
      </c>
      <c r="CJ9">
        <f t="shared" ref="CJ9:CJ22" si="25">IF(AS9="",0,AS9)</f>
        <v>0</v>
      </c>
      <c r="CK9">
        <f t="shared" ref="CK9:CK22" si="26">CG9+CI9</f>
        <v>0</v>
      </c>
      <c r="CL9">
        <f t="shared" ref="CL9:CL22" si="27">IF(AW9&gt;99,199,AW9)</f>
        <v>0</v>
      </c>
      <c r="CM9">
        <f t="shared" ref="CM9:CM22" si="28">IF(AX9="",0,AX9)</f>
        <v>0</v>
      </c>
      <c r="CN9">
        <f t="shared" ref="CN9:CN22" si="29">IF(AZ9&gt;99,199,AZ9)</f>
        <v>0</v>
      </c>
      <c r="CO9">
        <f t="shared" ref="CO9:CO22" si="30">IF(BA9="",0,BA9)</f>
        <v>0</v>
      </c>
      <c r="CP9">
        <f t="shared" ref="CP9:CP22" si="31">CL9+CN9</f>
        <v>0</v>
      </c>
    </row>
    <row r="10" spans="1:94" x14ac:dyDescent="0.25">
      <c r="A10" s="1">
        <v>2</v>
      </c>
      <c r="B10" s="1" t="s">
        <v>177</v>
      </c>
      <c r="C10" s="1" t="s">
        <v>253</v>
      </c>
      <c r="D10" s="1" t="s">
        <v>178</v>
      </c>
      <c r="E10" s="1" t="s">
        <v>246</v>
      </c>
      <c r="F10" s="1" t="s">
        <v>153</v>
      </c>
      <c r="G10" s="62">
        <v>0</v>
      </c>
      <c r="H10" s="67">
        <v>70.5</v>
      </c>
      <c r="I10" s="67">
        <v>7</v>
      </c>
      <c r="J10" s="87">
        <v>0</v>
      </c>
      <c r="K10" s="68">
        <v>70.5</v>
      </c>
      <c r="L10" s="68">
        <v>7</v>
      </c>
      <c r="M10" s="62">
        <v>5</v>
      </c>
      <c r="N10" s="62">
        <v>5</v>
      </c>
      <c r="O10" s="63">
        <v>0</v>
      </c>
      <c r="P10" s="70">
        <v>78</v>
      </c>
      <c r="Q10" s="70">
        <v>8</v>
      </c>
      <c r="R10" s="97">
        <v>1</v>
      </c>
      <c r="S10" s="63">
        <v>0</v>
      </c>
      <c r="T10" s="82">
        <v>46.35</v>
      </c>
      <c r="U10" s="97">
        <v>5</v>
      </c>
      <c r="V10" s="97">
        <v>6</v>
      </c>
      <c r="W10" s="63">
        <v>2</v>
      </c>
      <c r="X10" s="62">
        <v>0</v>
      </c>
      <c r="Y10" s="68">
        <v>82.5</v>
      </c>
      <c r="Z10" s="68">
        <v>8</v>
      </c>
      <c r="AA10" s="128">
        <v>1</v>
      </c>
      <c r="AB10" s="62">
        <v>0</v>
      </c>
      <c r="AC10" s="68">
        <v>34.99</v>
      </c>
      <c r="AD10" s="128">
        <v>3</v>
      </c>
      <c r="AE10" s="128">
        <f>AA10+AD10</f>
        <v>4</v>
      </c>
      <c r="AF10" s="62">
        <v>2</v>
      </c>
      <c r="BE10">
        <f>N10+W10+AF10+AN10+AV10+BD10</f>
        <v>9</v>
      </c>
      <c r="BF10" s="24">
        <f>IF($O$4&gt;0,(LARGE(($N10,$W10,$AF10,$AN10,$AV10,$BD10),1)),"0")</f>
        <v>5</v>
      </c>
      <c r="BG10" s="24">
        <f>BE10-BF10</f>
        <v>4</v>
      </c>
      <c r="BH10" s="1">
        <v>2</v>
      </c>
      <c r="BK10" s="99" t="s">
        <v>304</v>
      </c>
      <c r="BM10">
        <f>IF(G10&gt;99,199,G10)</f>
        <v>0</v>
      </c>
      <c r="BN10">
        <f>IF(H10="",0,H10)</f>
        <v>70.5</v>
      </c>
      <c r="BO10">
        <f>IF(J10&gt;99,199,J10)</f>
        <v>0</v>
      </c>
      <c r="BP10">
        <f>IF(K10="",0,K10)</f>
        <v>70.5</v>
      </c>
      <c r="BQ10">
        <f>BM10+BO10</f>
        <v>0</v>
      </c>
      <c r="BR10">
        <f>IF(O10&gt;99,199,O10)</f>
        <v>0</v>
      </c>
      <c r="BS10">
        <f>IF(P10="",0,P10)</f>
        <v>78</v>
      </c>
      <c r="BT10">
        <f>IF(S10&gt;99,199,S10)</f>
        <v>0</v>
      </c>
      <c r="BU10">
        <f>IF(T10="",0,T10)</f>
        <v>46.35</v>
      </c>
      <c r="BV10">
        <f>BR10+BT10</f>
        <v>0</v>
      </c>
      <c r="BW10">
        <f>IF(X10&gt;99,199,X10)</f>
        <v>0</v>
      </c>
      <c r="BX10">
        <f>IF(Y10="",0,Y10)</f>
        <v>82.5</v>
      </c>
      <c r="BY10">
        <f>IF(AB10&gt;99,199,AB10)</f>
        <v>0</v>
      </c>
      <c r="BZ10">
        <f>IF(AC10="",0,AC10)</f>
        <v>34.99</v>
      </c>
      <c r="CA10">
        <f>BW10+BY10</f>
        <v>0</v>
      </c>
      <c r="CB10">
        <f>IF(AG10&gt;99,199,AG10)</f>
        <v>0</v>
      </c>
      <c r="CC10">
        <f>IF(AH10="",0,AH10)</f>
        <v>0</v>
      </c>
      <c r="CD10">
        <f>IF(AJ10&gt;99,199,AJ10)</f>
        <v>0</v>
      </c>
      <c r="CE10">
        <f>IF(AK10="",0,AK10)</f>
        <v>0</v>
      </c>
      <c r="CF10">
        <f>CB10+CD10</f>
        <v>0</v>
      </c>
      <c r="CG10">
        <f>IF(AO10&gt;99,199,AO10)</f>
        <v>0</v>
      </c>
      <c r="CH10">
        <f>IF(AP10="",0,AP10)</f>
        <v>0</v>
      </c>
      <c r="CI10">
        <f>IF(AR10&gt;99,199,AR10)</f>
        <v>0</v>
      </c>
      <c r="CJ10">
        <f>IF(AS10="",0,AS10)</f>
        <v>0</v>
      </c>
      <c r="CK10">
        <f>CG10+CI10</f>
        <v>0</v>
      </c>
      <c r="CL10">
        <f>IF(AW10&gt;99,199,AW10)</f>
        <v>0</v>
      </c>
      <c r="CM10">
        <f>IF(AX10="",0,AX10)</f>
        <v>0</v>
      </c>
      <c r="CN10">
        <f>IF(AZ10&gt;99,199,AZ10)</f>
        <v>0</v>
      </c>
      <c r="CO10">
        <f>IF(BA10="",0,BA10)</f>
        <v>0</v>
      </c>
      <c r="CP10">
        <f>CL10+CN10</f>
        <v>0</v>
      </c>
    </row>
    <row r="11" spans="1:94" x14ac:dyDescent="0.25">
      <c r="A11" s="1">
        <v>3</v>
      </c>
      <c r="B11" s="1" t="s">
        <v>175</v>
      </c>
      <c r="C11" s="1" t="s">
        <v>252</v>
      </c>
      <c r="D11" s="1" t="s">
        <v>176</v>
      </c>
      <c r="E11" s="1" t="s">
        <v>246</v>
      </c>
      <c r="F11" s="1" t="s">
        <v>153</v>
      </c>
      <c r="G11" s="62">
        <v>0</v>
      </c>
      <c r="H11" s="67">
        <v>72.5</v>
      </c>
      <c r="I11" s="67">
        <v>7</v>
      </c>
      <c r="J11" s="87">
        <v>0</v>
      </c>
      <c r="K11" s="68">
        <v>70.5</v>
      </c>
      <c r="L11" s="68">
        <v>7</v>
      </c>
      <c r="M11" s="62">
        <v>4</v>
      </c>
      <c r="N11" s="62">
        <v>4</v>
      </c>
      <c r="O11" s="63">
        <v>0</v>
      </c>
      <c r="P11" s="70">
        <v>73.5</v>
      </c>
      <c r="Q11" s="70">
        <v>7.5</v>
      </c>
      <c r="R11" s="97">
        <v>3</v>
      </c>
      <c r="S11" s="63">
        <v>0</v>
      </c>
      <c r="T11" s="82">
        <v>41.73</v>
      </c>
      <c r="U11" s="97">
        <v>3</v>
      </c>
      <c r="V11" s="97">
        <v>6</v>
      </c>
      <c r="W11" s="63">
        <v>4</v>
      </c>
      <c r="X11" s="62">
        <v>0</v>
      </c>
      <c r="Y11" s="68">
        <v>77</v>
      </c>
      <c r="Z11" s="68">
        <v>7.5</v>
      </c>
      <c r="AA11" s="128">
        <v>3</v>
      </c>
      <c r="AB11" s="62">
        <v>0</v>
      </c>
      <c r="AC11" s="68">
        <v>39.770000000000003</v>
      </c>
      <c r="AD11" s="128">
        <v>4</v>
      </c>
      <c r="AE11" s="128">
        <f>AA11+AD11</f>
        <v>7</v>
      </c>
      <c r="AF11" s="62">
        <v>3</v>
      </c>
      <c r="BE11">
        <f>N11+W11+AF11+AN11+AV11+BD11</f>
        <v>11</v>
      </c>
      <c r="BF11" s="24">
        <f>IF($O$4&gt;0,(LARGE(($N11,$W11,$AF11,$AN11,$AV11,$BD11),1)),"0")</f>
        <v>4</v>
      </c>
      <c r="BG11" s="24">
        <f>BE11-BF11</f>
        <v>7</v>
      </c>
      <c r="BH11" s="1">
        <v>3</v>
      </c>
      <c r="BM11">
        <f>IF(G11&gt;99,199,G11)</f>
        <v>0</v>
      </c>
      <c r="BN11">
        <f>IF(H11="",0,H11)</f>
        <v>72.5</v>
      </c>
      <c r="BO11">
        <f>IF(J11&gt;99,199,J11)</f>
        <v>0</v>
      </c>
      <c r="BP11">
        <f>IF(K11="",0,K11)</f>
        <v>70.5</v>
      </c>
      <c r="BQ11">
        <f>BM11+BO11</f>
        <v>0</v>
      </c>
      <c r="BR11">
        <f>IF(O11&gt;99,199,O11)</f>
        <v>0</v>
      </c>
      <c r="BS11">
        <f>IF(P11="",0,P11)</f>
        <v>73.5</v>
      </c>
      <c r="BT11">
        <f>IF(S11&gt;99,199,S11)</f>
        <v>0</v>
      </c>
      <c r="BU11">
        <f>IF(T11="",0,T11)</f>
        <v>41.73</v>
      </c>
      <c r="BV11">
        <f>BR11+BT11</f>
        <v>0</v>
      </c>
      <c r="BW11">
        <f>IF(X11&gt;99,199,X11)</f>
        <v>0</v>
      </c>
      <c r="BX11">
        <f>IF(Y11="",0,Y11)</f>
        <v>77</v>
      </c>
      <c r="BY11">
        <f>IF(AB11&gt;99,199,AB11)</f>
        <v>0</v>
      </c>
      <c r="BZ11">
        <f>IF(AC11="",0,AC11)</f>
        <v>39.770000000000003</v>
      </c>
      <c r="CA11">
        <f>BW11+BY11</f>
        <v>0</v>
      </c>
      <c r="CB11">
        <f>IF(AG11&gt;99,199,AG11)</f>
        <v>0</v>
      </c>
      <c r="CC11">
        <f>IF(AH11="",0,AH11)</f>
        <v>0</v>
      </c>
      <c r="CD11">
        <f>IF(AJ11&gt;99,199,AJ11)</f>
        <v>0</v>
      </c>
      <c r="CE11">
        <f>IF(AK11="",0,AK11)</f>
        <v>0</v>
      </c>
      <c r="CF11">
        <f>CB11+CD11</f>
        <v>0</v>
      </c>
      <c r="CG11">
        <f>IF(AO11&gt;99,199,AO11)</f>
        <v>0</v>
      </c>
      <c r="CH11">
        <f>IF(AP11="",0,AP11)</f>
        <v>0</v>
      </c>
      <c r="CI11">
        <f>IF(AR11&gt;99,199,AR11)</f>
        <v>0</v>
      </c>
      <c r="CJ11">
        <f>IF(AS11="",0,AS11)</f>
        <v>0</v>
      </c>
      <c r="CK11">
        <f>CG11+CI11</f>
        <v>0</v>
      </c>
      <c r="CL11">
        <f>IF(AW11&gt;99,199,AW11)</f>
        <v>0</v>
      </c>
      <c r="CM11">
        <f>IF(AX11="",0,AX11)</f>
        <v>0</v>
      </c>
      <c r="CN11">
        <f>IF(AZ11&gt;99,199,AZ11)</f>
        <v>0</v>
      </c>
      <c r="CO11">
        <f>IF(BA11="",0,BA11)</f>
        <v>0</v>
      </c>
      <c r="CP11">
        <f>CL11+CN11</f>
        <v>0</v>
      </c>
    </row>
    <row r="12" spans="1:94" x14ac:dyDescent="0.25">
      <c r="A12" s="1">
        <v>4</v>
      </c>
      <c r="B12" s="1" t="s">
        <v>179</v>
      </c>
      <c r="C12" s="1" t="s">
        <v>236</v>
      </c>
      <c r="D12" s="1" t="s">
        <v>180</v>
      </c>
      <c r="E12" s="1" t="s">
        <v>251</v>
      </c>
      <c r="F12" s="1" t="s">
        <v>153</v>
      </c>
      <c r="G12" s="62">
        <v>0</v>
      </c>
      <c r="H12" s="67">
        <v>70.5</v>
      </c>
      <c r="I12" s="67">
        <v>7</v>
      </c>
      <c r="J12" s="87">
        <v>0</v>
      </c>
      <c r="K12" s="68">
        <v>70.5</v>
      </c>
      <c r="L12" s="68">
        <v>7</v>
      </c>
      <c r="M12" s="62">
        <v>6</v>
      </c>
      <c r="N12" s="62">
        <v>6</v>
      </c>
      <c r="O12" s="63">
        <v>0</v>
      </c>
      <c r="P12" s="70">
        <v>74.5</v>
      </c>
      <c r="Q12" s="70">
        <v>7</v>
      </c>
      <c r="R12" s="97">
        <v>2</v>
      </c>
      <c r="S12" s="63">
        <v>0</v>
      </c>
      <c r="T12" s="82">
        <v>42.94</v>
      </c>
      <c r="U12" s="97">
        <v>4</v>
      </c>
      <c r="V12" s="97">
        <v>6</v>
      </c>
      <c r="W12" s="63">
        <v>3</v>
      </c>
      <c r="X12" s="62">
        <v>0</v>
      </c>
      <c r="Y12" s="68">
        <v>70</v>
      </c>
      <c r="Z12" s="68">
        <v>7</v>
      </c>
      <c r="AA12" s="128">
        <v>5</v>
      </c>
      <c r="AB12" s="62">
        <v>0</v>
      </c>
      <c r="AC12" s="68">
        <v>33.03</v>
      </c>
      <c r="AD12" s="128">
        <v>2</v>
      </c>
      <c r="AE12" s="128">
        <f>AA12+AD12</f>
        <v>7</v>
      </c>
      <c r="AF12" s="62">
        <v>4</v>
      </c>
      <c r="BE12">
        <f>N12+W12+AF12+AN12+AV12+BD12</f>
        <v>13</v>
      </c>
      <c r="BF12" s="24">
        <f>IF($O$4&gt;0,(LARGE(($N12,$W12,$AF12,$AN12,$AV12,$BD12),1)),"0")</f>
        <v>6</v>
      </c>
      <c r="BG12" s="24">
        <f>BE12-BF12</f>
        <v>7</v>
      </c>
      <c r="BH12" s="1">
        <v>4</v>
      </c>
      <c r="BM12">
        <f>IF(G12&gt;99,199,G12)</f>
        <v>0</v>
      </c>
      <c r="BN12">
        <f>IF(H12="",0,H12)</f>
        <v>70.5</v>
      </c>
      <c r="BO12">
        <f>IF(J12&gt;99,199,J12)</f>
        <v>0</v>
      </c>
      <c r="BP12">
        <f>IF(K12="",0,K12)</f>
        <v>70.5</v>
      </c>
      <c r="BQ12">
        <f>BM12+BO12</f>
        <v>0</v>
      </c>
      <c r="BR12">
        <f>IF(O12&gt;99,199,O12)</f>
        <v>0</v>
      </c>
      <c r="BS12">
        <f>IF(P12="",0,P12)</f>
        <v>74.5</v>
      </c>
      <c r="BT12">
        <f>IF(S12&gt;99,199,S12)</f>
        <v>0</v>
      </c>
      <c r="BU12">
        <f>IF(T12="",0,T12)</f>
        <v>42.94</v>
      </c>
      <c r="BV12">
        <f>BR12+BT12</f>
        <v>0</v>
      </c>
      <c r="BW12">
        <f>IF(X12&gt;99,199,X12)</f>
        <v>0</v>
      </c>
      <c r="BX12">
        <f>IF(Y12="",0,Y12)</f>
        <v>70</v>
      </c>
      <c r="BY12">
        <f>IF(AB12&gt;99,199,AB12)</f>
        <v>0</v>
      </c>
      <c r="BZ12">
        <f>IF(AC12="",0,AC12)</f>
        <v>33.03</v>
      </c>
      <c r="CA12">
        <f>BW12+BY12</f>
        <v>0</v>
      </c>
      <c r="CB12">
        <f>IF(AG12&gt;99,199,AG12)</f>
        <v>0</v>
      </c>
      <c r="CC12">
        <f>IF(AH12="",0,AH12)</f>
        <v>0</v>
      </c>
      <c r="CD12">
        <f>IF(AJ12&gt;99,199,AJ12)</f>
        <v>0</v>
      </c>
      <c r="CE12">
        <f>IF(AK12="",0,AK12)</f>
        <v>0</v>
      </c>
      <c r="CF12">
        <f>CB12+CD12</f>
        <v>0</v>
      </c>
      <c r="CG12">
        <f>IF(AO12&gt;99,199,AO12)</f>
        <v>0</v>
      </c>
      <c r="CH12">
        <f>IF(AP12="",0,AP12)</f>
        <v>0</v>
      </c>
      <c r="CI12">
        <f>IF(AR12&gt;99,199,AR12)</f>
        <v>0</v>
      </c>
      <c r="CJ12">
        <f>IF(AS12="",0,AS12)</f>
        <v>0</v>
      </c>
      <c r="CK12">
        <f>CG12+CI12</f>
        <v>0</v>
      </c>
      <c r="CL12">
        <f>IF(AW12&gt;99,199,AW12)</f>
        <v>0</v>
      </c>
      <c r="CM12">
        <f>IF(AX12="",0,AX12)</f>
        <v>0</v>
      </c>
      <c r="CN12">
        <f>IF(AZ12&gt;99,199,AZ12)</f>
        <v>0</v>
      </c>
      <c r="CO12">
        <f>IF(BA12="",0,BA12)</f>
        <v>0</v>
      </c>
      <c r="CP12">
        <f>CL12+CN12</f>
        <v>0</v>
      </c>
    </row>
    <row r="13" spans="1:94" x14ac:dyDescent="0.25">
      <c r="A13" s="1">
        <v>5</v>
      </c>
      <c r="B13" s="1" t="s">
        <v>173</v>
      </c>
      <c r="C13" s="1" t="s">
        <v>250</v>
      </c>
      <c r="D13" s="1" t="s">
        <v>174</v>
      </c>
      <c r="E13" s="1" t="s">
        <v>251</v>
      </c>
      <c r="F13" s="1" t="s">
        <v>153</v>
      </c>
      <c r="G13" s="62">
        <v>0</v>
      </c>
      <c r="H13" s="67">
        <v>72.5</v>
      </c>
      <c r="I13" s="67">
        <v>7.5</v>
      </c>
      <c r="J13" s="87">
        <v>0</v>
      </c>
      <c r="K13" s="68">
        <v>72.5</v>
      </c>
      <c r="L13" s="68">
        <v>7.5</v>
      </c>
      <c r="M13" s="62">
        <v>3</v>
      </c>
      <c r="N13" s="62">
        <v>3</v>
      </c>
      <c r="O13" s="63">
        <v>0</v>
      </c>
      <c r="P13" s="70">
        <v>71</v>
      </c>
      <c r="Q13" s="70">
        <v>7.5</v>
      </c>
      <c r="R13" s="97">
        <v>5</v>
      </c>
      <c r="S13" s="63">
        <v>0</v>
      </c>
      <c r="T13" s="82">
        <v>40.72</v>
      </c>
      <c r="U13" s="97">
        <v>2</v>
      </c>
      <c r="V13" s="97">
        <v>7</v>
      </c>
      <c r="W13" s="63">
        <v>5</v>
      </c>
      <c r="X13" s="62">
        <v>0</v>
      </c>
      <c r="Y13" s="68">
        <v>67.5</v>
      </c>
      <c r="Z13" s="68">
        <v>6.5</v>
      </c>
      <c r="AA13" s="128">
        <v>6</v>
      </c>
      <c r="AB13" s="129" t="s">
        <v>306</v>
      </c>
      <c r="AD13" s="128">
        <v>7</v>
      </c>
      <c r="AE13" s="128">
        <f>AA13+AD13</f>
        <v>13</v>
      </c>
      <c r="AF13" s="62">
        <v>6</v>
      </c>
      <c r="BE13">
        <f>N13+W13+AF13+AN13+AV13+BD13</f>
        <v>14</v>
      </c>
      <c r="BF13" s="24">
        <f>IF($O$4&gt;0,(LARGE(($N13,$W13,$AF13,$AN13,$AV13,$BD13),1)),"0")</f>
        <v>6</v>
      </c>
      <c r="BG13" s="24">
        <f>BE13-BF13</f>
        <v>8</v>
      </c>
      <c r="BH13" s="1">
        <v>5</v>
      </c>
      <c r="BM13">
        <f>IF(G13&gt;99,199,G13)</f>
        <v>0</v>
      </c>
      <c r="BN13">
        <f>IF(H13="",0,H13)</f>
        <v>72.5</v>
      </c>
      <c r="BO13">
        <f>IF(J13&gt;99,199,J13)</f>
        <v>0</v>
      </c>
      <c r="BP13">
        <f>IF(K13="",0,K13)</f>
        <v>72.5</v>
      </c>
      <c r="BQ13">
        <f>BM13+BO13</f>
        <v>0</v>
      </c>
      <c r="BR13">
        <f>IF(O13&gt;99,199,O13)</f>
        <v>0</v>
      </c>
      <c r="BS13">
        <f>IF(P13="",0,P13)</f>
        <v>71</v>
      </c>
      <c r="BT13">
        <f>IF(S13&gt;99,199,S13)</f>
        <v>0</v>
      </c>
      <c r="BU13">
        <f>IF(T13="",0,T13)</f>
        <v>40.72</v>
      </c>
      <c r="BV13">
        <f>BR13+BT13</f>
        <v>0</v>
      </c>
      <c r="BW13">
        <f>IF(X13&gt;99,199,X13)</f>
        <v>0</v>
      </c>
      <c r="BX13">
        <f>IF(Y13="",0,Y13)</f>
        <v>67.5</v>
      </c>
      <c r="BY13">
        <f>IF(AB13&gt;99,199,AB13)</f>
        <v>199</v>
      </c>
      <c r="BZ13">
        <f>IF(AC13="",0,AC13)</f>
        <v>0</v>
      </c>
      <c r="CA13">
        <f>BW13+BY13</f>
        <v>199</v>
      </c>
      <c r="CB13">
        <f>IF(AG13&gt;99,199,AG13)</f>
        <v>0</v>
      </c>
      <c r="CC13">
        <f>IF(AH13="",0,AH13)</f>
        <v>0</v>
      </c>
      <c r="CD13">
        <f>IF(AJ13&gt;99,199,AJ13)</f>
        <v>0</v>
      </c>
      <c r="CE13">
        <f>IF(AK13="",0,AK13)</f>
        <v>0</v>
      </c>
      <c r="CF13">
        <f>CB13+CD13</f>
        <v>0</v>
      </c>
      <c r="CG13">
        <f>IF(AO13&gt;99,199,AO13)</f>
        <v>0</v>
      </c>
      <c r="CH13">
        <f>IF(AP13="",0,AP13)</f>
        <v>0</v>
      </c>
      <c r="CI13">
        <f>IF(AR13&gt;99,199,AR13)</f>
        <v>0</v>
      </c>
      <c r="CJ13">
        <f>IF(AS13="",0,AS13)</f>
        <v>0</v>
      </c>
      <c r="CK13">
        <f>CG13+CI13</f>
        <v>0</v>
      </c>
      <c r="CL13">
        <f>IF(AW13&gt;99,199,AW13)</f>
        <v>0</v>
      </c>
      <c r="CM13">
        <f>IF(AX13="",0,AX13)</f>
        <v>0</v>
      </c>
      <c r="CN13">
        <f>IF(AZ13&gt;99,199,AZ13)</f>
        <v>0</v>
      </c>
      <c r="CO13">
        <f>IF(BA13="",0,BA13)</f>
        <v>0</v>
      </c>
      <c r="CP13">
        <f>CL13+CN13</f>
        <v>0</v>
      </c>
    </row>
    <row r="14" spans="1:94" x14ac:dyDescent="0.25">
      <c r="A14" s="1">
        <v>6</v>
      </c>
      <c r="B14" s="1" t="s">
        <v>169</v>
      </c>
      <c r="C14" s="1" t="s">
        <v>247</v>
      </c>
      <c r="D14" s="1" t="s">
        <v>170</v>
      </c>
      <c r="E14" s="1" t="s">
        <v>246</v>
      </c>
      <c r="F14" s="1" t="s">
        <v>153</v>
      </c>
      <c r="G14" s="62">
        <v>0</v>
      </c>
      <c r="H14" s="67">
        <v>77.5</v>
      </c>
      <c r="I14" s="67">
        <v>8</v>
      </c>
      <c r="J14" s="87">
        <v>0</v>
      </c>
      <c r="K14" s="68">
        <v>77.5</v>
      </c>
      <c r="L14" s="68">
        <v>8</v>
      </c>
      <c r="M14" s="62">
        <v>2</v>
      </c>
      <c r="N14" s="62">
        <v>2</v>
      </c>
      <c r="O14" s="63">
        <v>4</v>
      </c>
      <c r="P14" s="70">
        <v>75</v>
      </c>
      <c r="Q14" s="70">
        <v>7.5</v>
      </c>
      <c r="R14" s="97">
        <v>6</v>
      </c>
      <c r="T14" s="82"/>
      <c r="U14" s="97"/>
      <c r="V14" s="97"/>
      <c r="W14" s="63">
        <v>6</v>
      </c>
      <c r="X14" s="62">
        <v>4</v>
      </c>
      <c r="Y14" s="68">
        <v>75</v>
      </c>
      <c r="Z14" s="68">
        <v>7.5</v>
      </c>
      <c r="AA14" s="128">
        <v>9</v>
      </c>
      <c r="AD14" s="128"/>
      <c r="AE14" s="128"/>
      <c r="AF14" s="62">
        <v>9</v>
      </c>
      <c r="BE14">
        <f t="shared" si="0"/>
        <v>17</v>
      </c>
      <c r="BF14" s="24">
        <f>IF($O$4&gt;0,(LARGE(($N14,$W14,$AF14,$AN14,$AV14,$BD14),1)),"0")</f>
        <v>9</v>
      </c>
      <c r="BG14" s="24">
        <f t="shared" si="1"/>
        <v>8</v>
      </c>
      <c r="BH14" s="1">
        <v>6</v>
      </c>
      <c r="BM14">
        <f t="shared" si="2"/>
        <v>0</v>
      </c>
      <c r="BN14">
        <f t="shared" si="3"/>
        <v>77.5</v>
      </c>
      <c r="BO14">
        <f t="shared" si="4"/>
        <v>0</v>
      </c>
      <c r="BP14">
        <f t="shared" si="5"/>
        <v>77.5</v>
      </c>
      <c r="BQ14">
        <f t="shared" si="6"/>
        <v>0</v>
      </c>
      <c r="BR14">
        <f t="shared" si="7"/>
        <v>4</v>
      </c>
      <c r="BS14">
        <f t="shared" si="8"/>
        <v>75</v>
      </c>
      <c r="BT14">
        <f t="shared" si="9"/>
        <v>0</v>
      </c>
      <c r="BU14">
        <f t="shared" si="10"/>
        <v>0</v>
      </c>
      <c r="BV14">
        <f t="shared" si="11"/>
        <v>4</v>
      </c>
      <c r="BW14">
        <f t="shared" si="12"/>
        <v>4</v>
      </c>
      <c r="BX14">
        <f t="shared" si="13"/>
        <v>75</v>
      </c>
      <c r="BY14">
        <f t="shared" si="14"/>
        <v>0</v>
      </c>
      <c r="BZ14">
        <f t="shared" si="15"/>
        <v>0</v>
      </c>
      <c r="CA14">
        <f t="shared" si="16"/>
        <v>4</v>
      </c>
      <c r="CB14">
        <f t="shared" si="17"/>
        <v>0</v>
      </c>
      <c r="CC14">
        <f t="shared" si="18"/>
        <v>0</v>
      </c>
      <c r="CD14">
        <f t="shared" si="19"/>
        <v>0</v>
      </c>
      <c r="CE14">
        <f t="shared" si="20"/>
        <v>0</v>
      </c>
      <c r="CF14">
        <f t="shared" si="21"/>
        <v>0</v>
      </c>
      <c r="CG14">
        <f t="shared" si="22"/>
        <v>0</v>
      </c>
      <c r="CH14">
        <f t="shared" si="23"/>
        <v>0</v>
      </c>
      <c r="CI14">
        <f t="shared" si="24"/>
        <v>0</v>
      </c>
      <c r="CJ14">
        <f t="shared" si="25"/>
        <v>0</v>
      </c>
      <c r="CK14">
        <f t="shared" si="26"/>
        <v>0</v>
      </c>
      <c r="CL14">
        <f t="shared" si="27"/>
        <v>0</v>
      </c>
      <c r="CM14">
        <f t="shared" si="28"/>
        <v>0</v>
      </c>
      <c r="CN14">
        <f t="shared" si="29"/>
        <v>0</v>
      </c>
      <c r="CO14">
        <f t="shared" si="30"/>
        <v>0</v>
      </c>
      <c r="CP14">
        <f t="shared" si="31"/>
        <v>0</v>
      </c>
    </row>
    <row r="15" spans="1:94" x14ac:dyDescent="0.25">
      <c r="A15" s="1">
        <v>7</v>
      </c>
      <c r="B15" s="1" t="s">
        <v>181</v>
      </c>
      <c r="C15" s="1" t="s">
        <v>254</v>
      </c>
      <c r="D15" s="1" t="s">
        <v>182</v>
      </c>
      <c r="E15" s="1" t="s">
        <v>246</v>
      </c>
      <c r="F15" s="1" t="s">
        <v>143</v>
      </c>
      <c r="G15" s="62">
        <v>0</v>
      </c>
      <c r="H15" s="67">
        <v>77</v>
      </c>
      <c r="I15" s="67">
        <v>8</v>
      </c>
      <c r="J15" s="87">
        <v>4</v>
      </c>
      <c r="K15" s="68">
        <v>77</v>
      </c>
      <c r="L15" s="68">
        <v>8</v>
      </c>
      <c r="M15" s="62">
        <v>7</v>
      </c>
      <c r="N15" s="62">
        <v>7</v>
      </c>
      <c r="R15" s="104"/>
      <c r="T15" s="82"/>
      <c r="U15" s="97"/>
      <c r="V15" s="97"/>
      <c r="W15" s="63">
        <v>99</v>
      </c>
      <c r="X15" s="62">
        <v>0</v>
      </c>
      <c r="Y15" s="68">
        <v>72.5</v>
      </c>
      <c r="Z15" s="68">
        <v>7</v>
      </c>
      <c r="AA15" s="128">
        <v>4</v>
      </c>
      <c r="AB15" s="62">
        <v>0</v>
      </c>
      <c r="AC15" s="68">
        <v>42.44</v>
      </c>
      <c r="AD15" s="128">
        <v>5</v>
      </c>
      <c r="AE15" s="128">
        <f t="shared" ref="AE15:AE16" si="32">AA15+AD15</f>
        <v>9</v>
      </c>
      <c r="AF15" s="62">
        <v>5</v>
      </c>
      <c r="BE15">
        <f t="shared" si="0"/>
        <v>111</v>
      </c>
      <c r="BF15" s="24">
        <f>IF($O$4&gt;0,(LARGE(($N15,$W15,$AF15,$AN15,$AV15,$BD15),1)),"0")</f>
        <v>99</v>
      </c>
      <c r="BG15" s="24">
        <f t="shared" si="1"/>
        <v>12</v>
      </c>
      <c r="BH15" s="1">
        <v>7</v>
      </c>
      <c r="BM15">
        <f t="shared" si="2"/>
        <v>0</v>
      </c>
      <c r="BN15">
        <f t="shared" si="3"/>
        <v>77</v>
      </c>
      <c r="BO15">
        <f t="shared" si="4"/>
        <v>4</v>
      </c>
      <c r="BP15">
        <f t="shared" si="5"/>
        <v>77</v>
      </c>
      <c r="BQ15">
        <f t="shared" si="6"/>
        <v>4</v>
      </c>
      <c r="BR15">
        <f t="shared" si="7"/>
        <v>0</v>
      </c>
      <c r="BS15">
        <f t="shared" si="8"/>
        <v>0</v>
      </c>
      <c r="BT15">
        <f t="shared" si="9"/>
        <v>0</v>
      </c>
      <c r="BU15">
        <f t="shared" si="10"/>
        <v>0</v>
      </c>
      <c r="BV15">
        <f t="shared" si="11"/>
        <v>0</v>
      </c>
      <c r="BW15">
        <f t="shared" si="12"/>
        <v>0</v>
      </c>
      <c r="BX15">
        <f t="shared" si="13"/>
        <v>72.5</v>
      </c>
      <c r="BY15">
        <f t="shared" si="14"/>
        <v>0</v>
      </c>
      <c r="BZ15">
        <f t="shared" si="15"/>
        <v>42.44</v>
      </c>
      <c r="CA15">
        <f t="shared" si="16"/>
        <v>0</v>
      </c>
      <c r="CB15">
        <f t="shared" si="17"/>
        <v>0</v>
      </c>
      <c r="CC15">
        <f t="shared" si="18"/>
        <v>0</v>
      </c>
      <c r="CD15">
        <f t="shared" si="19"/>
        <v>0</v>
      </c>
      <c r="CE15">
        <f t="shared" si="20"/>
        <v>0</v>
      </c>
      <c r="CF15">
        <f t="shared" si="21"/>
        <v>0</v>
      </c>
      <c r="CG15">
        <f t="shared" si="22"/>
        <v>0</v>
      </c>
      <c r="CH15">
        <f t="shared" si="23"/>
        <v>0</v>
      </c>
      <c r="CI15">
        <f t="shared" si="24"/>
        <v>0</v>
      </c>
      <c r="CJ15">
        <f t="shared" si="25"/>
        <v>0</v>
      </c>
      <c r="CK15">
        <f t="shared" si="26"/>
        <v>0</v>
      </c>
      <c r="CL15">
        <f t="shared" si="27"/>
        <v>0</v>
      </c>
      <c r="CM15">
        <f t="shared" si="28"/>
        <v>0</v>
      </c>
      <c r="CN15">
        <f t="shared" si="29"/>
        <v>0</v>
      </c>
      <c r="CO15">
        <f t="shared" si="30"/>
        <v>0</v>
      </c>
      <c r="CP15">
        <f t="shared" si="31"/>
        <v>0</v>
      </c>
    </row>
    <row r="16" spans="1:94" x14ac:dyDescent="0.25">
      <c r="A16" s="1">
        <v>8</v>
      </c>
      <c r="B16" s="1" t="s">
        <v>183</v>
      </c>
      <c r="C16" s="1" t="s">
        <v>255</v>
      </c>
      <c r="D16" s="1" t="s">
        <v>184</v>
      </c>
      <c r="E16" s="1" t="s">
        <v>246</v>
      </c>
      <c r="F16" s="1" t="s">
        <v>168</v>
      </c>
      <c r="G16" s="62">
        <v>0</v>
      </c>
      <c r="H16" s="67">
        <v>75.5</v>
      </c>
      <c r="I16" s="67">
        <v>7.5</v>
      </c>
      <c r="J16" s="87">
        <v>4</v>
      </c>
      <c r="K16" s="68">
        <v>75.5</v>
      </c>
      <c r="L16" s="68">
        <v>7.5</v>
      </c>
      <c r="M16" s="62">
        <v>8</v>
      </c>
      <c r="N16" s="62">
        <v>8</v>
      </c>
      <c r="R16" s="97"/>
      <c r="T16" s="82"/>
      <c r="U16" s="97"/>
      <c r="V16" s="97"/>
      <c r="W16" s="63">
        <v>90</v>
      </c>
      <c r="X16" s="62">
        <v>0</v>
      </c>
      <c r="Y16" s="68">
        <v>67</v>
      </c>
      <c r="Z16" s="68">
        <v>6.5</v>
      </c>
      <c r="AA16" s="128">
        <v>7</v>
      </c>
      <c r="AB16" s="62">
        <v>4</v>
      </c>
      <c r="AC16" s="68">
        <v>41.55</v>
      </c>
      <c r="AD16" s="128">
        <v>6</v>
      </c>
      <c r="AE16" s="128">
        <f t="shared" si="32"/>
        <v>13</v>
      </c>
      <c r="AF16" s="62">
        <v>7</v>
      </c>
      <c r="BE16">
        <f t="shared" si="0"/>
        <v>105</v>
      </c>
      <c r="BF16" s="24">
        <f>IF($O$4&gt;0,(LARGE(($N16,$W16,$AF16,$AN16,$AV16,$BD16),1)),"0")</f>
        <v>90</v>
      </c>
      <c r="BG16" s="24">
        <f t="shared" si="1"/>
        <v>15</v>
      </c>
      <c r="BH16" s="1">
        <v>8</v>
      </c>
      <c r="BM16">
        <f t="shared" si="2"/>
        <v>0</v>
      </c>
      <c r="BN16">
        <f t="shared" si="3"/>
        <v>75.5</v>
      </c>
      <c r="BO16">
        <f t="shared" si="4"/>
        <v>4</v>
      </c>
      <c r="BP16">
        <f t="shared" si="5"/>
        <v>75.5</v>
      </c>
      <c r="BQ16">
        <f t="shared" si="6"/>
        <v>4</v>
      </c>
      <c r="BR16">
        <f t="shared" si="7"/>
        <v>0</v>
      </c>
      <c r="BS16">
        <f t="shared" si="8"/>
        <v>0</v>
      </c>
      <c r="BT16">
        <f t="shared" si="9"/>
        <v>0</v>
      </c>
      <c r="BU16">
        <f t="shared" si="10"/>
        <v>0</v>
      </c>
      <c r="BV16">
        <f t="shared" si="11"/>
        <v>0</v>
      </c>
      <c r="BW16">
        <f t="shared" si="12"/>
        <v>0</v>
      </c>
      <c r="BX16">
        <f t="shared" si="13"/>
        <v>67</v>
      </c>
      <c r="BY16">
        <f t="shared" si="14"/>
        <v>4</v>
      </c>
      <c r="BZ16">
        <f t="shared" si="15"/>
        <v>41.55</v>
      </c>
      <c r="CA16">
        <f t="shared" si="16"/>
        <v>4</v>
      </c>
      <c r="CB16">
        <f t="shared" si="17"/>
        <v>0</v>
      </c>
      <c r="CC16">
        <f t="shared" si="18"/>
        <v>0</v>
      </c>
      <c r="CD16">
        <f t="shared" si="19"/>
        <v>0</v>
      </c>
      <c r="CE16">
        <f t="shared" si="20"/>
        <v>0</v>
      </c>
      <c r="CF16">
        <f t="shared" si="21"/>
        <v>0</v>
      </c>
      <c r="CG16">
        <f t="shared" si="22"/>
        <v>0</v>
      </c>
      <c r="CH16">
        <f t="shared" si="23"/>
        <v>0</v>
      </c>
      <c r="CI16">
        <f t="shared" si="24"/>
        <v>0</v>
      </c>
      <c r="CJ16">
        <f t="shared" si="25"/>
        <v>0</v>
      </c>
      <c r="CK16">
        <f t="shared" si="26"/>
        <v>0</v>
      </c>
      <c r="CL16">
        <f t="shared" si="27"/>
        <v>0</v>
      </c>
      <c r="CM16">
        <f t="shared" si="28"/>
        <v>0</v>
      </c>
      <c r="CN16">
        <f t="shared" si="29"/>
        <v>0</v>
      </c>
      <c r="CO16">
        <f t="shared" si="30"/>
        <v>0</v>
      </c>
      <c r="CP16">
        <f t="shared" si="31"/>
        <v>0</v>
      </c>
    </row>
    <row r="17" spans="1:94" x14ac:dyDescent="0.25">
      <c r="A17" s="1">
        <v>9</v>
      </c>
      <c r="B17" s="1" t="s">
        <v>185</v>
      </c>
      <c r="C17" s="1" t="s">
        <v>256</v>
      </c>
      <c r="D17" s="1" t="s">
        <v>186</v>
      </c>
      <c r="E17" s="1" t="s">
        <v>246</v>
      </c>
      <c r="F17" s="1" t="s">
        <v>187</v>
      </c>
      <c r="G17" s="62">
        <v>0</v>
      </c>
      <c r="H17" s="67">
        <v>70</v>
      </c>
      <c r="I17" s="67">
        <v>7</v>
      </c>
      <c r="J17" s="87">
        <v>4</v>
      </c>
      <c r="K17" s="68">
        <v>70</v>
      </c>
      <c r="L17" s="68">
        <v>7</v>
      </c>
      <c r="M17" s="62">
        <v>9</v>
      </c>
      <c r="N17" s="62">
        <v>9</v>
      </c>
      <c r="O17" s="63">
        <v>4</v>
      </c>
      <c r="P17" s="70">
        <v>70</v>
      </c>
      <c r="Q17" s="70">
        <v>7</v>
      </c>
      <c r="R17" s="97">
        <v>8</v>
      </c>
      <c r="T17" s="82"/>
      <c r="U17" s="97"/>
      <c r="V17" s="97"/>
      <c r="W17" s="63">
        <v>8</v>
      </c>
      <c r="X17" s="62">
        <v>4</v>
      </c>
      <c r="Y17" s="68">
        <v>67.5</v>
      </c>
      <c r="Z17" s="68">
        <v>6.5</v>
      </c>
      <c r="AA17" s="62">
        <v>11</v>
      </c>
      <c r="AD17" s="128"/>
      <c r="AE17" s="128"/>
      <c r="AF17" s="62">
        <v>11</v>
      </c>
      <c r="BE17">
        <f t="shared" si="0"/>
        <v>28</v>
      </c>
      <c r="BF17" s="24">
        <f>IF($O$4&gt;0,(LARGE(($N17,$W17,$AF17,$AN17,$AV17,$BD17),1)),"0")</f>
        <v>11</v>
      </c>
      <c r="BG17" s="24">
        <f t="shared" si="1"/>
        <v>17</v>
      </c>
      <c r="BH17" s="1">
        <v>9</v>
      </c>
      <c r="BM17">
        <f t="shared" si="2"/>
        <v>0</v>
      </c>
      <c r="BN17">
        <f t="shared" si="3"/>
        <v>70</v>
      </c>
      <c r="BO17">
        <f t="shared" si="4"/>
        <v>4</v>
      </c>
      <c r="BP17">
        <f t="shared" si="5"/>
        <v>70</v>
      </c>
      <c r="BQ17">
        <f t="shared" si="6"/>
        <v>4</v>
      </c>
      <c r="BR17">
        <f t="shared" si="7"/>
        <v>4</v>
      </c>
      <c r="BS17">
        <f t="shared" si="8"/>
        <v>70</v>
      </c>
      <c r="BT17">
        <f t="shared" si="9"/>
        <v>0</v>
      </c>
      <c r="BU17">
        <f t="shared" si="10"/>
        <v>0</v>
      </c>
      <c r="BV17">
        <f t="shared" si="11"/>
        <v>4</v>
      </c>
      <c r="BW17">
        <f t="shared" si="12"/>
        <v>4</v>
      </c>
      <c r="BX17">
        <f t="shared" si="13"/>
        <v>67.5</v>
      </c>
      <c r="BY17">
        <f t="shared" si="14"/>
        <v>0</v>
      </c>
      <c r="BZ17">
        <f t="shared" si="15"/>
        <v>0</v>
      </c>
      <c r="CA17">
        <f t="shared" si="16"/>
        <v>4</v>
      </c>
      <c r="CB17">
        <f t="shared" si="17"/>
        <v>0</v>
      </c>
      <c r="CC17">
        <f t="shared" si="18"/>
        <v>0</v>
      </c>
      <c r="CD17">
        <f t="shared" si="19"/>
        <v>0</v>
      </c>
      <c r="CE17">
        <f t="shared" si="20"/>
        <v>0</v>
      </c>
      <c r="CF17">
        <f t="shared" si="21"/>
        <v>0</v>
      </c>
      <c r="CG17">
        <f t="shared" si="22"/>
        <v>0</v>
      </c>
      <c r="CH17">
        <f t="shared" si="23"/>
        <v>0</v>
      </c>
      <c r="CI17">
        <f t="shared" si="24"/>
        <v>0</v>
      </c>
      <c r="CJ17">
        <f t="shared" si="25"/>
        <v>0</v>
      </c>
      <c r="CK17">
        <f t="shared" si="26"/>
        <v>0</v>
      </c>
      <c r="CL17">
        <f t="shared" si="27"/>
        <v>0</v>
      </c>
      <c r="CM17">
        <f t="shared" si="28"/>
        <v>0</v>
      </c>
      <c r="CN17">
        <f t="shared" si="29"/>
        <v>0</v>
      </c>
      <c r="CO17">
        <f t="shared" si="30"/>
        <v>0</v>
      </c>
      <c r="CP17">
        <f t="shared" si="31"/>
        <v>0</v>
      </c>
    </row>
    <row r="18" spans="1:94" x14ac:dyDescent="0.25">
      <c r="A18" s="1">
        <v>10</v>
      </c>
      <c r="B18" s="1" t="s">
        <v>192</v>
      </c>
      <c r="C18" s="1" t="s">
        <v>258</v>
      </c>
      <c r="D18" s="1" t="s">
        <v>193</v>
      </c>
      <c r="E18" s="1" t="s">
        <v>251</v>
      </c>
      <c r="F18" s="1" t="s">
        <v>153</v>
      </c>
      <c r="G18" s="62">
        <v>4</v>
      </c>
      <c r="H18" s="67">
        <v>67.5</v>
      </c>
      <c r="I18" s="67">
        <v>6.5</v>
      </c>
      <c r="M18" s="62">
        <v>11</v>
      </c>
      <c r="N18" s="62">
        <v>11</v>
      </c>
      <c r="O18" s="63">
        <v>4</v>
      </c>
      <c r="P18" s="70">
        <v>73</v>
      </c>
      <c r="Q18" s="70">
        <v>7.5</v>
      </c>
      <c r="R18" s="97">
        <v>7</v>
      </c>
      <c r="T18" s="82"/>
      <c r="U18" s="97"/>
      <c r="V18" s="97"/>
      <c r="W18" s="63">
        <v>7</v>
      </c>
      <c r="X18" s="62">
        <v>4</v>
      </c>
      <c r="Y18" s="68">
        <v>65</v>
      </c>
      <c r="Z18" s="68">
        <v>6.5</v>
      </c>
      <c r="AA18" s="62">
        <v>12</v>
      </c>
      <c r="AD18" s="128"/>
      <c r="AE18" s="128"/>
      <c r="AF18" s="62">
        <v>12</v>
      </c>
      <c r="BE18">
        <f t="shared" si="0"/>
        <v>30</v>
      </c>
      <c r="BF18" s="24">
        <f>IF($O$4&gt;0,(LARGE(($N18,$W18,$AF18,$AN18,$AV18,$BD18),1)),"0")</f>
        <v>12</v>
      </c>
      <c r="BG18" s="24">
        <f t="shared" si="1"/>
        <v>18</v>
      </c>
      <c r="BI18" s="1">
        <v>1</v>
      </c>
      <c r="BM18">
        <f t="shared" si="2"/>
        <v>4</v>
      </c>
      <c r="BN18">
        <f t="shared" si="3"/>
        <v>67.5</v>
      </c>
      <c r="BO18">
        <f t="shared" si="4"/>
        <v>0</v>
      </c>
      <c r="BP18">
        <f t="shared" si="5"/>
        <v>0</v>
      </c>
      <c r="BQ18">
        <f t="shared" si="6"/>
        <v>4</v>
      </c>
      <c r="BR18">
        <f t="shared" si="7"/>
        <v>4</v>
      </c>
      <c r="BS18">
        <f t="shared" si="8"/>
        <v>73</v>
      </c>
      <c r="BT18">
        <f t="shared" si="9"/>
        <v>0</v>
      </c>
      <c r="BU18">
        <f t="shared" si="10"/>
        <v>0</v>
      </c>
      <c r="BV18">
        <f t="shared" si="11"/>
        <v>4</v>
      </c>
      <c r="BW18">
        <f t="shared" si="12"/>
        <v>4</v>
      </c>
      <c r="BX18">
        <f t="shared" si="13"/>
        <v>65</v>
      </c>
      <c r="BY18">
        <f t="shared" si="14"/>
        <v>0</v>
      </c>
      <c r="BZ18">
        <f t="shared" si="15"/>
        <v>0</v>
      </c>
      <c r="CA18">
        <f t="shared" si="16"/>
        <v>4</v>
      </c>
      <c r="CB18">
        <f t="shared" si="17"/>
        <v>0</v>
      </c>
      <c r="CC18">
        <f t="shared" si="18"/>
        <v>0</v>
      </c>
      <c r="CD18">
        <f t="shared" si="19"/>
        <v>0</v>
      </c>
      <c r="CE18">
        <f t="shared" si="20"/>
        <v>0</v>
      </c>
      <c r="CF18">
        <f t="shared" si="21"/>
        <v>0</v>
      </c>
      <c r="CG18">
        <f t="shared" si="22"/>
        <v>0</v>
      </c>
      <c r="CH18">
        <f t="shared" si="23"/>
        <v>0</v>
      </c>
      <c r="CI18">
        <f t="shared" si="24"/>
        <v>0</v>
      </c>
      <c r="CJ18">
        <f t="shared" si="25"/>
        <v>0</v>
      </c>
      <c r="CK18">
        <f t="shared" si="26"/>
        <v>0</v>
      </c>
      <c r="CL18">
        <f t="shared" si="27"/>
        <v>0</v>
      </c>
      <c r="CM18">
        <f t="shared" si="28"/>
        <v>0</v>
      </c>
      <c r="CN18">
        <f t="shared" si="29"/>
        <v>0</v>
      </c>
      <c r="CO18">
        <f t="shared" si="30"/>
        <v>0</v>
      </c>
      <c r="CP18">
        <f t="shared" si="31"/>
        <v>0</v>
      </c>
    </row>
    <row r="19" spans="1:94" x14ac:dyDescent="0.25">
      <c r="A19" s="1">
        <v>11</v>
      </c>
      <c r="B19" s="99" t="s">
        <v>196</v>
      </c>
      <c r="C19" s="99" t="s">
        <v>260</v>
      </c>
      <c r="D19" s="99" t="s">
        <v>197</v>
      </c>
      <c r="E19" s="1" t="s">
        <v>246</v>
      </c>
      <c r="F19" s="1" t="s">
        <v>153</v>
      </c>
      <c r="G19" s="62">
        <v>8</v>
      </c>
      <c r="H19" s="67">
        <v>67.5</v>
      </c>
      <c r="I19" s="67">
        <v>6.5</v>
      </c>
      <c r="M19" s="62">
        <v>13</v>
      </c>
      <c r="N19" s="62">
        <v>13</v>
      </c>
      <c r="O19" s="127"/>
      <c r="R19" s="97"/>
      <c r="T19" s="82"/>
      <c r="U19" s="97"/>
      <c r="V19" s="97"/>
      <c r="W19" s="63">
        <v>90</v>
      </c>
      <c r="X19" s="62">
        <v>4</v>
      </c>
      <c r="Y19" s="68">
        <v>67.5</v>
      </c>
      <c r="Z19" s="68">
        <v>6.5</v>
      </c>
      <c r="AA19" s="128">
        <v>10</v>
      </c>
      <c r="AD19" s="128"/>
      <c r="AE19" s="128"/>
      <c r="AF19" s="62">
        <v>10</v>
      </c>
      <c r="BE19">
        <f>N19+W19+AF19+AN19+AV19+BD19</f>
        <v>113</v>
      </c>
      <c r="BF19" s="24">
        <f>IF($O$4&gt;0,(LARGE(($N19,$W19,$AF19,$AN19,$AV19,$BD19),1)),"0")</f>
        <v>90</v>
      </c>
      <c r="BG19" s="24">
        <f>BE19-BF19</f>
        <v>23</v>
      </c>
      <c r="BI19" s="1">
        <v>2</v>
      </c>
      <c r="BM19">
        <f>IF(G19&gt;99,199,G19)</f>
        <v>8</v>
      </c>
      <c r="BN19">
        <f>IF(H19="",0,H19)</f>
        <v>67.5</v>
      </c>
      <c r="BO19">
        <f>IF(J19&gt;99,199,J19)</f>
        <v>0</v>
      </c>
      <c r="BP19">
        <f>IF(K19="",0,K19)</f>
        <v>0</v>
      </c>
      <c r="BQ19">
        <f>BM19+BO19</f>
        <v>8</v>
      </c>
      <c r="BR19">
        <f>IF(O19&gt;99,199,O19)</f>
        <v>0</v>
      </c>
      <c r="BS19">
        <f>IF(P19="",0,P19)</f>
        <v>0</v>
      </c>
      <c r="BT19">
        <f>IF(S19&gt;99,199,S19)</f>
        <v>0</v>
      </c>
      <c r="BU19">
        <f>IF(T19="",0,T19)</f>
        <v>0</v>
      </c>
      <c r="BV19">
        <f>BR19+BT19</f>
        <v>0</v>
      </c>
      <c r="BW19">
        <f>IF(X19&gt;99,199,X19)</f>
        <v>4</v>
      </c>
      <c r="BX19">
        <f>IF(Y19="",0,Y19)</f>
        <v>67.5</v>
      </c>
      <c r="BY19">
        <f>IF(AB19&gt;99,199,AB19)</f>
        <v>0</v>
      </c>
      <c r="BZ19">
        <f>IF(AC19="",0,AC19)</f>
        <v>0</v>
      </c>
      <c r="CA19">
        <f>BW19+BY19</f>
        <v>4</v>
      </c>
      <c r="CB19">
        <f>IF(AG19&gt;99,199,AG19)</f>
        <v>0</v>
      </c>
      <c r="CC19">
        <f>IF(AH19="",0,AH19)</f>
        <v>0</v>
      </c>
      <c r="CD19">
        <f>IF(AJ19&gt;99,199,AJ19)</f>
        <v>0</v>
      </c>
      <c r="CE19">
        <f>IF(AK19="",0,AK19)</f>
        <v>0</v>
      </c>
      <c r="CF19">
        <f>CB19+CD19</f>
        <v>0</v>
      </c>
      <c r="CG19">
        <f>IF(AO19&gt;99,199,AO19)</f>
        <v>0</v>
      </c>
      <c r="CH19">
        <f>IF(AP19="",0,AP19)</f>
        <v>0</v>
      </c>
      <c r="CI19">
        <f>IF(AR19&gt;99,199,AR19)</f>
        <v>0</v>
      </c>
      <c r="CJ19">
        <f>IF(AS19="",0,AS19)</f>
        <v>0</v>
      </c>
      <c r="CK19">
        <f>CG19+CI19</f>
        <v>0</v>
      </c>
      <c r="CL19">
        <f>IF(AW19&gt;99,199,AW19)</f>
        <v>0</v>
      </c>
      <c r="CM19">
        <f>IF(AX19="",0,AX19)</f>
        <v>0</v>
      </c>
      <c r="CN19">
        <f>IF(AZ19&gt;99,199,AZ19)</f>
        <v>0</v>
      </c>
    </row>
    <row r="20" spans="1:94" x14ac:dyDescent="0.25">
      <c r="A20" s="1">
        <v>12</v>
      </c>
      <c r="B20" s="99" t="s">
        <v>282</v>
      </c>
      <c r="C20" s="99" t="s">
        <v>281</v>
      </c>
      <c r="D20" s="99" t="s">
        <v>283</v>
      </c>
      <c r="E20" s="1" t="s">
        <v>246</v>
      </c>
      <c r="F20" s="1" t="s">
        <v>163</v>
      </c>
      <c r="G20" s="62">
        <v>9</v>
      </c>
      <c r="H20" s="67">
        <v>67.5</v>
      </c>
      <c r="I20" s="67">
        <v>6.5</v>
      </c>
      <c r="M20" s="62">
        <v>14</v>
      </c>
      <c r="N20" s="62">
        <v>14</v>
      </c>
      <c r="O20" s="63">
        <v>13</v>
      </c>
      <c r="P20" s="70">
        <v>60</v>
      </c>
      <c r="Q20" s="70">
        <v>6</v>
      </c>
      <c r="R20" s="97">
        <v>9</v>
      </c>
      <c r="T20" s="82"/>
      <c r="U20" s="97"/>
      <c r="V20" s="97"/>
      <c r="W20" s="63">
        <v>9</v>
      </c>
      <c r="AA20" s="128"/>
      <c r="AD20" s="128"/>
      <c r="AE20" s="128"/>
      <c r="AF20" s="62">
        <v>99</v>
      </c>
      <c r="BE20">
        <f>N20+W20+AF20+AN20+AV20+BD20</f>
        <v>122</v>
      </c>
      <c r="BF20" s="24">
        <f>IF($O$4&gt;0,(LARGE(($N20,$W20,$AF20,$AN20,$AV20,$BD20),1)),"0")</f>
        <v>99</v>
      </c>
      <c r="BG20" s="24">
        <f>BE20-BF20</f>
        <v>23</v>
      </c>
      <c r="BM20">
        <f>IF(G20&gt;99,199,G20)</f>
        <v>9</v>
      </c>
      <c r="BN20">
        <f>IF(H20="",0,H20)</f>
        <v>67.5</v>
      </c>
    </row>
    <row r="21" spans="1:94" x14ac:dyDescent="0.25">
      <c r="A21" s="1">
        <v>13</v>
      </c>
      <c r="B21" s="1" t="s">
        <v>201</v>
      </c>
      <c r="C21" s="99" t="s">
        <v>257</v>
      </c>
      <c r="D21" s="99" t="s">
        <v>202</v>
      </c>
      <c r="E21" s="1" t="s">
        <v>246</v>
      </c>
      <c r="F21" s="1" t="s">
        <v>163</v>
      </c>
      <c r="G21" s="62">
        <v>17</v>
      </c>
      <c r="H21" s="67">
        <v>67.5</v>
      </c>
      <c r="I21" s="67">
        <v>6.5</v>
      </c>
      <c r="M21" s="62">
        <v>16</v>
      </c>
      <c r="N21" s="62">
        <v>16</v>
      </c>
      <c r="R21" s="97"/>
      <c r="T21" s="82"/>
      <c r="U21" s="97"/>
      <c r="V21" s="97"/>
      <c r="W21" s="63">
        <v>99</v>
      </c>
      <c r="X21" s="62">
        <v>2</v>
      </c>
      <c r="Y21" s="68">
        <v>67.5</v>
      </c>
      <c r="Z21" s="68">
        <v>6.5</v>
      </c>
      <c r="AA21" s="128">
        <v>8</v>
      </c>
      <c r="AD21" s="128"/>
      <c r="AE21" s="128"/>
      <c r="AF21" s="62">
        <v>8</v>
      </c>
      <c r="BE21">
        <f>N21+W21+AF21+AN21+AV21+BD21</f>
        <v>123</v>
      </c>
      <c r="BF21" s="24">
        <f>IF($O$4&gt;0,(LARGE(($N21,$W21,$AF21,$AN21,$AV21,$BD21),1)),"0")</f>
        <v>99</v>
      </c>
      <c r="BG21" s="24">
        <f>BE21-BF21</f>
        <v>24</v>
      </c>
      <c r="BM21">
        <f>IF(G21&gt;99,199,G21)</f>
        <v>17</v>
      </c>
      <c r="BN21">
        <f>IF(H21="",0,H21)</f>
        <v>67.5</v>
      </c>
      <c r="BO21">
        <f>IF(J21&gt;99,199,J21)</f>
        <v>0</v>
      </c>
      <c r="BP21">
        <f>IF(K21="",0,K21)</f>
        <v>0</v>
      </c>
      <c r="BQ21">
        <f>BM21+BO21</f>
        <v>17</v>
      </c>
      <c r="BR21">
        <f>IF(O21&gt;99,199,O21)</f>
        <v>0</v>
      </c>
      <c r="BS21">
        <f>IF(P21="",0,P21)</f>
        <v>0</v>
      </c>
      <c r="BT21">
        <f>IF(S21&gt;99,199,S21)</f>
        <v>0</v>
      </c>
      <c r="BU21">
        <f>IF(T21="",0,T21)</f>
        <v>0</v>
      </c>
      <c r="BV21">
        <f>BR21+BT21</f>
        <v>0</v>
      </c>
      <c r="BW21">
        <f>IF(X21&gt;99,199,X21)</f>
        <v>2</v>
      </c>
      <c r="BX21">
        <f>IF(Y21="",0,Y21)</f>
        <v>67.5</v>
      </c>
      <c r="BY21">
        <f>IF(AB21&gt;99,199,AB21)</f>
        <v>0</v>
      </c>
      <c r="BZ21">
        <f>IF(AC21="",0,AC21)</f>
        <v>0</v>
      </c>
      <c r="CA21">
        <f>BW21+BY21</f>
        <v>2</v>
      </c>
      <c r="CB21">
        <f>IF(AG21&gt;99,199,AG21)</f>
        <v>0</v>
      </c>
      <c r="CC21">
        <f>IF(AH21="",0,AH21)</f>
        <v>0</v>
      </c>
      <c r="CD21">
        <f>IF(AJ21&gt;99,199,AJ21)</f>
        <v>0</v>
      </c>
      <c r="CE21">
        <f>IF(AK21="",0,AK21)</f>
        <v>0</v>
      </c>
      <c r="CF21">
        <f>CB21+CD21</f>
        <v>0</v>
      </c>
      <c r="CG21">
        <f>IF(AO21&gt;99,199,AO21)</f>
        <v>0</v>
      </c>
      <c r="CH21">
        <f>IF(AP21="",0,AP21)</f>
        <v>0</v>
      </c>
      <c r="CI21">
        <f>IF(AR21&gt;99,199,AR21)</f>
        <v>0</v>
      </c>
      <c r="CJ21">
        <f>IF(AS21="",0,AS21)</f>
        <v>0</v>
      </c>
      <c r="CK21">
        <f>CG21+CI21</f>
        <v>0</v>
      </c>
      <c r="CL21">
        <f>IF(AW21&gt;99,199,AW21)</f>
        <v>0</v>
      </c>
      <c r="CM21">
        <f>IF(AX21="",0,AX21)</f>
        <v>0</v>
      </c>
      <c r="CN21">
        <f>IF(AZ21&gt;99,199,AZ21)</f>
        <v>0</v>
      </c>
    </row>
    <row r="22" spans="1:94" x14ac:dyDescent="0.25">
      <c r="A22" s="1">
        <v>14</v>
      </c>
      <c r="B22" s="1" t="s">
        <v>194</v>
      </c>
      <c r="C22" s="1" t="s">
        <v>259</v>
      </c>
      <c r="D22" s="1" t="s">
        <v>195</v>
      </c>
      <c r="E22" s="1" t="s">
        <v>246</v>
      </c>
      <c r="F22" s="1" t="s">
        <v>153</v>
      </c>
      <c r="G22" s="62">
        <v>8</v>
      </c>
      <c r="H22" s="67">
        <v>68</v>
      </c>
      <c r="I22" s="67">
        <v>6.5</v>
      </c>
      <c r="M22" s="62">
        <v>12</v>
      </c>
      <c r="N22" s="62">
        <v>12</v>
      </c>
      <c r="R22" s="97"/>
      <c r="T22" s="82"/>
      <c r="U22" s="97"/>
      <c r="V22" s="97"/>
      <c r="W22" s="63">
        <v>90</v>
      </c>
      <c r="X22" s="62">
        <v>5</v>
      </c>
      <c r="Y22" s="68">
        <v>70</v>
      </c>
      <c r="Z22" s="68">
        <v>7</v>
      </c>
      <c r="AA22" s="62">
        <v>13</v>
      </c>
      <c r="AD22" s="128"/>
      <c r="AE22" s="128"/>
      <c r="AF22" s="62">
        <v>13</v>
      </c>
      <c r="BE22">
        <f t="shared" si="0"/>
        <v>115</v>
      </c>
      <c r="BF22" s="24">
        <f>IF($O$4&gt;0,(LARGE(($N22,$W22,$AF22,$AN22,$AV22,$BD22),1)),"0")</f>
        <v>90</v>
      </c>
      <c r="BG22" s="24">
        <f t="shared" si="1"/>
        <v>25</v>
      </c>
      <c r="BM22">
        <f t="shared" si="2"/>
        <v>8</v>
      </c>
      <c r="BN22">
        <f t="shared" si="3"/>
        <v>68</v>
      </c>
      <c r="BO22">
        <f t="shared" si="4"/>
        <v>0</v>
      </c>
      <c r="BP22">
        <f t="shared" si="5"/>
        <v>0</v>
      </c>
      <c r="BQ22">
        <f t="shared" si="6"/>
        <v>8</v>
      </c>
      <c r="BR22">
        <f t="shared" si="7"/>
        <v>0</v>
      </c>
      <c r="BS22">
        <f t="shared" si="8"/>
        <v>0</v>
      </c>
      <c r="BT22">
        <f t="shared" si="9"/>
        <v>0</v>
      </c>
      <c r="BU22">
        <f t="shared" si="10"/>
        <v>0</v>
      </c>
      <c r="BV22">
        <f t="shared" si="11"/>
        <v>0</v>
      </c>
      <c r="BW22">
        <f t="shared" si="12"/>
        <v>5</v>
      </c>
      <c r="BX22">
        <f t="shared" si="13"/>
        <v>70</v>
      </c>
      <c r="BY22">
        <f t="shared" si="14"/>
        <v>0</v>
      </c>
      <c r="BZ22">
        <f t="shared" si="15"/>
        <v>0</v>
      </c>
      <c r="CA22">
        <f t="shared" si="16"/>
        <v>5</v>
      </c>
      <c r="CB22">
        <f t="shared" si="17"/>
        <v>0</v>
      </c>
      <c r="CC22">
        <f t="shared" si="18"/>
        <v>0</v>
      </c>
      <c r="CD22">
        <f t="shared" si="19"/>
        <v>0</v>
      </c>
      <c r="CE22">
        <f t="shared" si="20"/>
        <v>0</v>
      </c>
      <c r="CF22">
        <f t="shared" si="21"/>
        <v>0</v>
      </c>
      <c r="CG22">
        <f t="shared" si="22"/>
        <v>0</v>
      </c>
      <c r="CH22">
        <f t="shared" si="23"/>
        <v>0</v>
      </c>
      <c r="CI22">
        <f t="shared" si="24"/>
        <v>0</v>
      </c>
      <c r="CJ22">
        <f t="shared" si="25"/>
        <v>0</v>
      </c>
      <c r="CK22">
        <f t="shared" si="26"/>
        <v>0</v>
      </c>
      <c r="CL22">
        <f t="shared" si="27"/>
        <v>0</v>
      </c>
      <c r="CM22">
        <f t="shared" si="28"/>
        <v>0</v>
      </c>
      <c r="CN22">
        <f t="shared" si="29"/>
        <v>0</v>
      </c>
      <c r="CO22">
        <f t="shared" si="30"/>
        <v>0</v>
      </c>
      <c r="CP22">
        <f t="shared" si="31"/>
        <v>0</v>
      </c>
    </row>
    <row r="23" spans="1:94" x14ac:dyDescent="0.25">
      <c r="A23" s="1">
        <v>15</v>
      </c>
      <c r="B23" s="1" t="s">
        <v>198</v>
      </c>
      <c r="C23" s="99" t="s">
        <v>261</v>
      </c>
      <c r="D23" s="99" t="s">
        <v>199</v>
      </c>
      <c r="E23" s="1" t="s">
        <v>246</v>
      </c>
      <c r="F23" s="1" t="s">
        <v>200</v>
      </c>
      <c r="G23" s="62">
        <v>10</v>
      </c>
      <c r="H23" s="67">
        <v>65</v>
      </c>
      <c r="I23" s="67">
        <v>6</v>
      </c>
      <c r="M23" s="62">
        <v>15</v>
      </c>
      <c r="N23" s="62">
        <v>15</v>
      </c>
      <c r="R23" s="97"/>
      <c r="T23" s="82"/>
      <c r="U23" s="97"/>
      <c r="V23" s="97"/>
      <c r="W23" s="63">
        <v>99</v>
      </c>
      <c r="AA23" s="128"/>
      <c r="AD23" s="128"/>
      <c r="AE23" s="128"/>
      <c r="AF23" s="62">
        <v>99</v>
      </c>
      <c r="BE23">
        <f t="shared" si="0"/>
        <v>213</v>
      </c>
      <c r="BF23" s="24">
        <f>IF($O$4&gt;0,(LARGE(($N23,$W23,$AF23,$AN23,$AV23,$BD23),1)),"0")</f>
        <v>99</v>
      </c>
      <c r="BG23" s="24">
        <f t="shared" ref="BG23" si="33">BE23-BF23</f>
        <v>114</v>
      </c>
      <c r="BM23">
        <f t="shared" si="2"/>
        <v>10</v>
      </c>
      <c r="BN23">
        <f t="shared" si="3"/>
        <v>65</v>
      </c>
      <c r="BO23">
        <f>IF(J23&gt;99,199,J23)</f>
        <v>0</v>
      </c>
      <c r="BP23">
        <f>IF(K23="",0,K23)</f>
        <v>0</v>
      </c>
      <c r="BQ23">
        <f>BM23+BO23</f>
        <v>10</v>
      </c>
      <c r="BR23">
        <f>IF(O23&gt;99,199,O23)</f>
        <v>0</v>
      </c>
      <c r="BS23">
        <f>IF(P23="",0,P23)</f>
        <v>0</v>
      </c>
      <c r="BT23">
        <f>IF(S23&gt;99,199,S23)</f>
        <v>0</v>
      </c>
      <c r="BU23">
        <f>IF(T23="",0,T23)</f>
        <v>0</v>
      </c>
      <c r="BV23">
        <f>BR23+BT23</f>
        <v>0</v>
      </c>
      <c r="BW23">
        <f>IF(X23&gt;99,199,X23)</f>
        <v>0</v>
      </c>
      <c r="BX23">
        <f>IF(Y23="",0,Y23)</f>
        <v>0</v>
      </c>
      <c r="BY23">
        <f>IF(AB23&gt;99,199,AB23)</f>
        <v>0</v>
      </c>
      <c r="BZ23">
        <f>IF(AC23="",0,AC23)</f>
        <v>0</v>
      </c>
      <c r="CA23">
        <f>BW23+BY23</f>
        <v>0</v>
      </c>
      <c r="CB23">
        <f>IF(AG23&gt;99,199,AG23)</f>
        <v>0</v>
      </c>
      <c r="CC23">
        <f>IF(AH23="",0,AH23)</f>
        <v>0</v>
      </c>
      <c r="CD23">
        <f>IF(AJ23&gt;99,199,AJ23)</f>
        <v>0</v>
      </c>
      <c r="CE23">
        <f>IF(AK23="",0,AK23)</f>
        <v>0</v>
      </c>
      <c r="CF23">
        <f>CB23+CD23</f>
        <v>0</v>
      </c>
      <c r="CG23">
        <f>IF(AO23&gt;99,199,AO23)</f>
        <v>0</v>
      </c>
      <c r="CH23">
        <f>IF(AP23="",0,AP23)</f>
        <v>0</v>
      </c>
      <c r="CI23">
        <f>IF(AR23&gt;99,199,AR23)</f>
        <v>0</v>
      </c>
      <c r="CJ23">
        <f>IF(AS23="",0,AS23)</f>
        <v>0</v>
      </c>
      <c r="CK23">
        <f>CG23+CI23</f>
        <v>0</v>
      </c>
      <c r="CL23">
        <f>IF(AW23&gt;99,199,AW23)</f>
        <v>0</v>
      </c>
      <c r="CM23">
        <f>IF(AX23="",0,AX23)</f>
        <v>0</v>
      </c>
      <c r="CN23">
        <f>IF(AZ23&gt;99,199,AZ23)</f>
        <v>0</v>
      </c>
    </row>
    <row r="24" spans="1:94" x14ac:dyDescent="0.25">
      <c r="AA24" s="128"/>
      <c r="AD24" s="128"/>
      <c r="AE24" s="128"/>
    </row>
  </sheetData>
  <sortState xmlns:xlrd2="http://schemas.microsoft.com/office/spreadsheetml/2017/richdata2" ref="A9:XFD24">
    <sortCondition ref="N9"/>
  </sortState>
  <mergeCells count="32">
    <mergeCell ref="A1:BK1"/>
    <mergeCell ref="A3:B3"/>
    <mergeCell ref="C3:E3"/>
    <mergeCell ref="F3:N3"/>
    <mergeCell ref="O3:W3"/>
    <mergeCell ref="X3:AN5"/>
    <mergeCell ref="BE3:BH3"/>
    <mergeCell ref="BJ3:BK7"/>
    <mergeCell ref="A4:B4"/>
    <mergeCell ref="C4:E4"/>
    <mergeCell ref="F4:N4"/>
    <mergeCell ref="O4:W4"/>
    <mergeCell ref="BE4:BH4"/>
    <mergeCell ref="A5:B5"/>
    <mergeCell ref="C5:E5"/>
    <mergeCell ref="F5:N5"/>
    <mergeCell ref="O5:W5"/>
    <mergeCell ref="BE5:BH5"/>
    <mergeCell ref="A6:E7"/>
    <mergeCell ref="G6:N6"/>
    <mergeCell ref="O6:W6"/>
    <mergeCell ref="X6:AF6"/>
    <mergeCell ref="AG6:AN6"/>
    <mergeCell ref="AW6:BD6"/>
    <mergeCell ref="BE6:BG6"/>
    <mergeCell ref="G7:N7"/>
    <mergeCell ref="O7:W7"/>
    <mergeCell ref="X7:AF7"/>
    <mergeCell ref="AG7:AN7"/>
    <mergeCell ref="AO7:AV7"/>
    <mergeCell ref="AW7:BD7"/>
    <mergeCell ref="AO6:AV6"/>
  </mergeCells>
  <dataValidations count="8">
    <dataValidation type="whole" allowBlank="1" showInputMessage="1" showErrorMessage="1" sqref="BI3" xr:uid="{20E22C68-1BB2-4958-A1DF-21B63728FA75}">
      <formula1>1</formula1>
      <formula2>4</formula2>
    </dataValidation>
    <dataValidation type="whole" allowBlank="1" showInputMessage="1" showErrorMessage="1" sqref="BI4" xr:uid="{FE393CF9-2B0F-424E-B9EB-7541EFF68F31}">
      <formula1>1</formula1>
      <formula2>2</formula2>
    </dataValidation>
    <dataValidation type="whole" operator="lessThan" allowBlank="1" showInputMessage="1" showErrorMessage="1" sqref="BI5" xr:uid="{B7E9DE4D-97B0-402F-B9FB-254C25A59CC5}">
      <formula1>9</formula1>
    </dataValidation>
    <dataValidation type="whole" operator="lessThan" allowBlank="1" showInputMessage="1" showErrorMessage="1" sqref="BI6" xr:uid="{7233F8F3-6164-4179-B359-4CA9F455D193}">
      <formula1>340</formula1>
    </dataValidation>
    <dataValidation type="list" allowBlank="1" showInputMessage="1" showErrorMessage="1" sqref="BJ1:BJ2 BJ9:BJ65437" xr:uid="{E430D9AC-8347-4EC1-92AC-084DF6B67C28}">
      <formula1>"ja,nee"</formula1>
    </dataValidation>
    <dataValidation type="decimal" allowBlank="1" showInputMessage="1" showErrorMessage="1" sqref="H1:H2 K1:K2 P1:P2 T1:T2 Y1:Y2 AC1:AC2 AK1:AK2 AH1:AH2 AP1:AP2 AS1:AS2 BA1:BA2 AX1:AX2 AX9:AX65437 BA9:BA65437 AP9:AP65437 AS9:AS65437 AH9:AH65437 K9:K65437 T9:T65437 P9:P65437 Y9:Y65437 AC9:AC65437 H9:H65437 AK9:AK65437" xr:uid="{998F5EA6-535B-4F34-A8C5-EA811608F899}">
      <formula1>0</formula1>
      <formula2>100</formula2>
    </dataValidation>
    <dataValidation type="decimal" allowBlank="1" showInputMessage="1" showErrorMessage="1" sqref="L1:L2 I1:I2 U1:U2 Q1:R2 AI1:AI2 AD1:AD2 Z1:AA2 AL1:AL2 AT1:AT2 AQ1:AQ2 AY1:AY2 BB1:BB2 AA15:AA16 Z9:AA14 Z15:Z18 Z22 Z19:AA21 Z23:AA65437 BB9:BB65437 AY9:AY65437 AT9:AT65437 AQ9:AQ65437 AL9:AL65437 L9:L65437 AI9:AI65437 AD9:AD65437 I9:I65437 U9:U65437 Q9:R65437" xr:uid="{E3BC5838-F696-41E8-8A78-E2D674EA9061}">
      <formula1>0</formula1>
      <formula2>10</formula2>
    </dataValidation>
    <dataValidation operator="lessThan" allowBlank="1" showInputMessage="1" showErrorMessage="1" sqref="O1:O2 AG1:AG2 AW1:AW2 AW9:AW65437 AG9:AG65437 O9:O65437" xr:uid="{5D77DFC1-EB5A-4F76-9E5D-508598F136E5}"/>
  </dataValidations>
  <printOptions headings="1" gridLines="1"/>
  <pageMargins left="0.19685039370078741" right="0" top="0.98425196850393704" bottom="0.98425196850393704" header="0.51181102362204722" footer="0.51181102362204722"/>
  <pageSetup paperSize="9" scale="89" fitToWidth="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6609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0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1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2" r:id="rId7" name="Button 4">
              <controlPr defaultSize="0" print="0" autoFill="0" autoPict="0" macro="[0]!Sort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3" r:id="rId8" name="Button 5">
              <controlPr defaultSize="0" print="0" autoFill="0" autoPict="0" macro="[0]!verbergen">
                <anchor moveWithCells="1" sizeWithCells="1">
                  <from>
                    <xdr:col>61</xdr:col>
                    <xdr:colOff>31750</xdr:colOff>
                    <xdr:row>2</xdr:row>
                    <xdr:rowOff>12700</xdr:rowOff>
                  </from>
                  <to>
                    <xdr:col>63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4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5" r:id="rId10" name="Button 7">
              <controlPr defaultSize="0" print="0" autoFill="0" autoPict="0" macro="[0]!Sort_Pl_Punten_2">
                <anchor moveWithCells="1" sizeWithCells="1">
                  <from>
                    <xdr:col>22</xdr:col>
                    <xdr:colOff>0</xdr:colOff>
                    <xdr:row>7</xdr:row>
                    <xdr:rowOff>12700</xdr:rowOff>
                  </from>
                  <to>
                    <xdr:col>23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6" r:id="rId11" name="Button 8">
              <controlPr defaultSize="0" print="0" autoFill="0" autoPict="0" macro="[0]!Sort_Pl_Punten_3">
                <anchor moveWithCells="1" sizeWithCells="1">
                  <from>
                    <xdr:col>30</xdr:col>
                    <xdr:colOff>190500</xdr:colOff>
                    <xdr:row>7</xdr:row>
                    <xdr:rowOff>31750</xdr:rowOff>
                  </from>
                  <to>
                    <xdr:col>32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7" r:id="rId12" name="Button 9">
              <controlPr defaultSize="0" print="0" autoFill="0" autoPict="0" macro="[0]!Sort_Pl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8" r:id="rId13" name="Button 10">
              <controlPr defaultSize="0" print="0" autoFill="0" autoPict="0" macro="[0]!Sort_Beste_Punten">
                <anchor moveWithCells="1" sizeWithCells="1">
                  <from>
                    <xdr:col>58</xdr:col>
                    <xdr:colOff>31750</xdr:colOff>
                    <xdr:row>6</xdr:row>
                    <xdr:rowOff>31750</xdr:rowOff>
                  </from>
                  <to>
                    <xdr:col>59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9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0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1" r:id="rId16" name="Button 13">
              <controlPr defaultSize="0" print="0" autoFill="0" autoPict="0" macro="[0]!Sort_Punten_3">
                <anchor moveWithCells="1" sizeWithCells="1">
                  <from>
                    <xdr:col>23</xdr:col>
                    <xdr:colOff>31750</xdr:colOff>
                    <xdr:row>7</xdr:row>
                    <xdr:rowOff>12700</xdr:rowOff>
                  </from>
                  <to>
                    <xdr:col>30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2" r:id="rId17" name="Button 14">
              <controlPr defaultSize="0" print="0" autoFill="0" autoPict="0" macro="[0]!Sort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3" r:id="rId18" name="Button 15">
              <controlPr defaultSize="0" print="0" autoFill="0" autoPict="0" macro="[0]!Sort_Pl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38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4" r:id="rId19" name="Button 16">
              <controlPr defaultSize="0" print="0" autoFill="0" autoPict="0" macro="[0]!Sort_Pl_Punten_5">
                <anchor moveWithCells="1" sizeWithCells="1">
                  <from>
                    <xdr:col>40</xdr:col>
                    <xdr:colOff>0</xdr:colOff>
                    <xdr:row>7</xdr:row>
                    <xdr:rowOff>31750</xdr:rowOff>
                  </from>
                  <to>
                    <xdr:col>47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5" r:id="rId20" name="Button 17">
              <controlPr defaultSize="0" print="0" autoFill="0" autoPict="0" macro="[0]!Sort_Punten_3">
                <anchor moveWithCells="1" sizeWithCells="1">
                  <from>
                    <xdr:col>40</xdr:col>
                    <xdr:colOff>0</xdr:colOff>
                    <xdr:row>6</xdr:row>
                    <xdr:rowOff>152400</xdr:rowOff>
                  </from>
                  <to>
                    <xdr:col>46</xdr:col>
                    <xdr:colOff>38100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6" r:id="rId21" name="Button 18">
              <controlPr defaultSize="0" print="0" autoFill="0" autoPict="0" macro="[0]!Sort_Pl_Punten_4">
                <anchor moveWithCells="1" sizeWithCells="1">
                  <from>
                    <xdr:col>48</xdr:col>
                    <xdr:colOff>0</xdr:colOff>
                    <xdr:row>7</xdr:row>
                    <xdr:rowOff>12700</xdr:rowOff>
                  </from>
                  <to>
                    <xdr:col>54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7" r:id="rId22" name="Button 19">
              <controlPr defaultSize="0" print="0" autoFill="0" autoPict="0" macro="[0]!Sort_Pl_Punten_6">
                <anchor moveWithCells="1" sizeWithCells="1">
                  <from>
                    <xdr:col>55</xdr:col>
                    <xdr:colOff>31750</xdr:colOff>
                    <xdr:row>7</xdr:row>
                    <xdr:rowOff>0</xdr:rowOff>
                  </from>
                  <to>
                    <xdr:col>55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8" r:id="rId23" name="Button 20">
              <controlPr defaultSize="0" print="0" autoFill="0" autoPict="0" macro="[0]!Sort_Pl_Punten_4">
                <anchor moveWithCells="1" sizeWithCells="1">
                  <from>
                    <xdr:col>32</xdr:col>
                    <xdr:colOff>0</xdr:colOff>
                    <xdr:row>7</xdr:row>
                    <xdr:rowOff>31750</xdr:rowOff>
                  </from>
                  <to>
                    <xdr:col>39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9" r:id="rId24" name="Button 21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30" r:id="rId25" name="Button 22">
              <controlPr defaultSize="0" print="0" autoFill="0" autoPict="0" macro="[0]!Sort_Punten_2">
                <anchor moveWithCells="1" sizeWithCells="1">
                  <from>
                    <xdr:col>23</xdr:col>
                    <xdr:colOff>31750</xdr:colOff>
                    <xdr:row>7</xdr:row>
                    <xdr:rowOff>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31" r:id="rId26" name="Button 23">
              <controlPr defaultSize="0" print="0" autoFill="0" autoPict="0" macro="[0]!Sort_Punten_2">
                <anchor moveWithCells="1" sizeWithCells="1">
                  <from>
                    <xdr:col>23</xdr:col>
                    <xdr:colOff>31750</xdr:colOff>
                    <xdr:row>7</xdr:row>
                    <xdr:rowOff>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7">
    <pageSetUpPr fitToPage="1"/>
  </sheetPr>
  <dimension ref="A1:CP22"/>
  <sheetViews>
    <sheetView workbookViewId="0">
      <pane xSplit="5" ySplit="8" topLeftCell="T9" activePane="bottomRight" state="frozen"/>
      <selection activeCell="C4" sqref="C4:E4"/>
      <selection pane="topRight" activeCell="C4" sqref="C4:E4"/>
      <selection pane="bottomLeft" activeCell="C4" sqref="C4:E4"/>
      <selection pane="bottomRight" activeCell="O4" sqref="O4:W4"/>
    </sheetView>
  </sheetViews>
  <sheetFormatPr defaultColWidth="9.1796875" defaultRowHeight="12.5" x14ac:dyDescent="0.25"/>
  <cols>
    <col min="1" max="1" width="4.54296875" style="1" customWidth="1"/>
    <col min="2" max="2" width="10.1796875" style="1" customWidth="1"/>
    <col min="3" max="4" width="22.54296875" style="1" customWidth="1"/>
    <col min="5" max="5" width="6.54296875" style="1" customWidth="1"/>
    <col min="6" max="6" width="18.54296875" style="1" customWidth="1"/>
    <col min="7" max="7" width="3.54296875" style="62" customWidth="1"/>
    <col min="8" max="8" width="4.54296875" style="67" customWidth="1"/>
    <col min="9" max="9" width="4.1796875" style="67" customWidth="1"/>
    <col min="10" max="10" width="3.54296875" style="87" customWidth="1"/>
    <col min="11" max="11" width="4.54296875" style="68" customWidth="1"/>
    <col min="12" max="12" width="4.1796875" style="68" customWidth="1"/>
    <col min="13" max="14" width="3" style="62" customWidth="1"/>
    <col min="15" max="15" width="3.54296875" style="63" customWidth="1"/>
    <col min="16" max="16" width="4.54296875" style="70" customWidth="1"/>
    <col min="17" max="18" width="4.1796875" style="70" customWidth="1"/>
    <col min="19" max="19" width="3.54296875" style="63" customWidth="1"/>
    <col min="20" max="20" width="5.7265625" style="70" customWidth="1"/>
    <col min="21" max="21" width="4.1796875" style="70" customWidth="1"/>
    <col min="22" max="22" width="4.1796875" style="63" customWidth="1"/>
    <col min="23" max="23" width="3" style="63" customWidth="1"/>
    <col min="24" max="24" width="3.54296875" style="62" customWidth="1"/>
    <col min="25" max="25" width="4.54296875" style="68" customWidth="1"/>
    <col min="26" max="27" width="4.1796875" style="68" customWidth="1"/>
    <col min="28" max="28" width="3.54296875" style="62" customWidth="1"/>
    <col min="29" max="29" width="4.54296875" style="68" customWidth="1"/>
    <col min="30" max="30" width="4.1796875" style="68" customWidth="1"/>
    <col min="31" max="31" width="4.08984375" style="62" customWidth="1"/>
    <col min="32" max="32" width="3" style="62" customWidth="1"/>
    <col min="33" max="33" width="3.54296875" style="63" hidden="1" customWidth="1"/>
    <col min="34" max="34" width="4.54296875" style="70" hidden="1" customWidth="1"/>
    <col min="35" max="35" width="4.1796875" style="70" hidden="1" customWidth="1"/>
    <col min="36" max="36" width="3.54296875" style="63" hidden="1" customWidth="1"/>
    <col min="37" max="37" width="4.54296875" style="70" hidden="1" customWidth="1"/>
    <col min="38" max="38" width="4.1796875" style="70" hidden="1" customWidth="1"/>
    <col min="39" max="40" width="3" style="63" hidden="1" customWidth="1"/>
    <col min="41" max="41" width="3.54296875" style="62" hidden="1" customWidth="1"/>
    <col min="42" max="42" width="4.54296875" style="68" hidden="1" customWidth="1"/>
    <col min="43" max="43" width="4.1796875" style="68" hidden="1" customWidth="1"/>
    <col min="44" max="44" width="3.54296875" style="62" hidden="1" customWidth="1"/>
    <col min="45" max="45" width="4.54296875" style="68" hidden="1" customWidth="1"/>
    <col min="46" max="46" width="4.1796875" style="68" hidden="1" customWidth="1"/>
    <col min="47" max="48" width="3" style="62" hidden="1" customWidth="1"/>
    <col min="49" max="49" width="3.54296875" style="63" hidden="1" customWidth="1"/>
    <col min="50" max="50" width="4.54296875" style="70" hidden="1" customWidth="1"/>
    <col min="51" max="51" width="4.1796875" style="70" hidden="1" customWidth="1"/>
    <col min="52" max="52" width="3.54296875" style="63" hidden="1" customWidth="1"/>
    <col min="53" max="53" width="4.54296875" style="70" hidden="1" customWidth="1"/>
    <col min="54" max="54" width="4.1796875" style="70" hidden="1" customWidth="1"/>
    <col min="55" max="56" width="3" style="63" hidden="1" customWidth="1"/>
    <col min="57" max="57" width="5.54296875" customWidth="1"/>
    <col min="58" max="58" width="5.54296875" bestFit="1" customWidth="1"/>
    <col min="59" max="59" width="6" customWidth="1"/>
    <col min="60" max="60" width="4" style="1" customWidth="1"/>
    <col min="61" max="61" width="4.81640625" style="1" customWidth="1"/>
    <col min="62" max="62" width="5.453125" style="1" customWidth="1"/>
    <col min="63" max="63" width="17.453125" style="1" customWidth="1"/>
    <col min="65" max="65" width="4" hidden="1" customWidth="1"/>
    <col min="66" max="66" width="5" hidden="1" customWidth="1"/>
    <col min="67" max="67" width="4" hidden="1" customWidth="1"/>
    <col min="68" max="68" width="6.54296875" hidden="1" customWidth="1"/>
    <col min="69" max="69" width="5.54296875" hidden="1" customWidth="1"/>
    <col min="70" max="70" width="4" hidden="1" customWidth="1"/>
    <col min="71" max="71" width="5" hidden="1" customWidth="1"/>
    <col min="72" max="72" width="4" hidden="1" customWidth="1"/>
    <col min="73" max="73" width="6.54296875" hidden="1" customWidth="1"/>
    <col min="74" max="74" width="5.54296875" hidden="1" customWidth="1"/>
    <col min="75" max="75" width="4" hidden="1" customWidth="1"/>
    <col min="76" max="76" width="5" hidden="1" customWidth="1"/>
    <col min="77" max="77" width="4" hidden="1" customWidth="1"/>
    <col min="78" max="78" width="6.54296875" hidden="1" customWidth="1"/>
    <col min="79" max="79" width="5.54296875" hidden="1" customWidth="1"/>
    <col min="80" max="80" width="4" hidden="1" customWidth="1"/>
    <col min="81" max="81" width="5" hidden="1" customWidth="1"/>
    <col min="82" max="82" width="4" hidden="1" customWidth="1"/>
    <col min="83" max="83" width="6.54296875" hidden="1" customWidth="1"/>
    <col min="84" max="84" width="6.453125" hidden="1" customWidth="1"/>
    <col min="85" max="85" width="4" hidden="1" customWidth="1"/>
    <col min="86" max="86" width="5" hidden="1" customWidth="1"/>
    <col min="87" max="87" width="4" hidden="1" customWidth="1"/>
    <col min="88" max="88" width="6.54296875" hidden="1" customWidth="1"/>
    <col min="89" max="89" width="6.453125" hidden="1" customWidth="1"/>
    <col min="90" max="90" width="4" hidden="1" customWidth="1"/>
    <col min="91" max="91" width="5" hidden="1" customWidth="1"/>
    <col min="92" max="92" width="4" hidden="1" customWidth="1"/>
    <col min="93" max="93" width="6.54296875" hidden="1" customWidth="1"/>
    <col min="94" max="94" width="6.453125" hidden="1" customWidth="1"/>
  </cols>
  <sheetData>
    <row r="1" spans="1:94" x14ac:dyDescent="0.25">
      <c r="A1" s="162" t="s">
        <v>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4"/>
    </row>
    <row r="2" spans="1:94" ht="12.75" hidden="1" customHeight="1" x14ac:dyDescent="0.25">
      <c r="A2" s="9"/>
      <c r="B2" s="9"/>
      <c r="C2" s="9"/>
      <c r="D2" s="9"/>
      <c r="E2" s="9"/>
      <c r="F2" s="9"/>
      <c r="G2" s="84"/>
      <c r="H2" s="65"/>
      <c r="I2" s="65"/>
      <c r="J2" s="85"/>
      <c r="N2" s="62">
        <v>1</v>
      </c>
      <c r="O2" s="88"/>
      <c r="W2" s="63">
        <v>2</v>
      </c>
      <c r="X2" s="84"/>
      <c r="AF2" s="62">
        <v>3</v>
      </c>
      <c r="AG2" s="88"/>
      <c r="AN2" s="63">
        <v>4</v>
      </c>
      <c r="AO2" s="84"/>
      <c r="AV2" s="62">
        <v>5</v>
      </c>
      <c r="AW2" s="88"/>
      <c r="BD2" s="63">
        <v>6</v>
      </c>
      <c r="BE2">
        <f>N2+W2+AF2+AN2+AV2+BD2</f>
        <v>21</v>
      </c>
      <c r="BF2" s="24">
        <f>IF($O$4&gt;0,(LARGE(($N2,$W2,$AF2,$AN2,$AV2,$BD2),1)),"0")</f>
        <v>6</v>
      </c>
      <c r="BG2" s="24">
        <f>BE2-BF2</f>
        <v>15</v>
      </c>
      <c r="BH2" s="1" t="str">
        <f>IF($O$4&gt;1,(LARGE(($N2,$W2,$AF2,$AN2,$AV2,$BD2),1))+(LARGE(($N2,$W2,$AF2,$AN2,$AV2,$BD2),2)),"0")</f>
        <v>0</v>
      </c>
      <c r="BM2">
        <f>IF(G2&gt;99,199,G2)</f>
        <v>0</v>
      </c>
      <c r="BN2">
        <f>IF(H2="",0,H2)</f>
        <v>0</v>
      </c>
      <c r="BO2">
        <f>IF(J2&gt;99,199,J2)</f>
        <v>0</v>
      </c>
      <c r="BP2">
        <f>IF(K2="",0,K2)</f>
        <v>0</v>
      </c>
      <c r="BQ2">
        <f>BM2+BO2</f>
        <v>0</v>
      </c>
      <c r="BR2">
        <f>IF(O2&gt;99,199,O2)</f>
        <v>0</v>
      </c>
      <c r="BS2">
        <f>IF(P2="",0,P2)</f>
        <v>0</v>
      </c>
      <c r="BT2">
        <f>IF(S2&gt;99,199,S2)</f>
        <v>0</v>
      </c>
      <c r="BU2">
        <f>IF(T2="",0,T2)</f>
        <v>0</v>
      </c>
      <c r="BV2">
        <f>BR2+BT2</f>
        <v>0</v>
      </c>
      <c r="BW2">
        <f>IF(X2&gt;99,199,X2)</f>
        <v>0</v>
      </c>
      <c r="BX2">
        <f>IF(Y2="",0,Y2)</f>
        <v>0</v>
      </c>
      <c r="BY2">
        <f>IF(AB2&gt;99,199,AB2)</f>
        <v>0</v>
      </c>
      <c r="BZ2">
        <f>IF(AC2="",0,AC2)</f>
        <v>0</v>
      </c>
      <c r="CA2">
        <f>BW2+BY2</f>
        <v>0</v>
      </c>
      <c r="CB2">
        <f>IF(AG2&gt;99,199,AG2)</f>
        <v>0</v>
      </c>
      <c r="CC2">
        <f>IF(AH2="",0,AH2)</f>
        <v>0</v>
      </c>
      <c r="CD2">
        <f>IF(AJ2&gt;99,199,AJ2)</f>
        <v>0</v>
      </c>
      <c r="CE2">
        <f>IF(AK2="",0,AK2)</f>
        <v>0</v>
      </c>
      <c r="CF2">
        <f>CB2+CD2</f>
        <v>0</v>
      </c>
      <c r="CG2">
        <f>IF(AO2&gt;99,199,AO2)</f>
        <v>0</v>
      </c>
      <c r="CH2">
        <f>IF(AP2="",0,AP2)</f>
        <v>0</v>
      </c>
      <c r="CI2">
        <f>IF(AR2&gt;99,199,AR2)</f>
        <v>0</v>
      </c>
      <c r="CJ2">
        <f>IF(AS2="",0,AS2)</f>
        <v>0</v>
      </c>
      <c r="CK2">
        <f>CG2+CI2</f>
        <v>0</v>
      </c>
      <c r="CL2">
        <f>IF(AW2&gt;99,199,AW2)</f>
        <v>0</v>
      </c>
      <c r="CM2">
        <f>IF(AX2="",0,AX2)</f>
        <v>0</v>
      </c>
      <c r="CN2">
        <f>IF(AZ2&gt;99,199,AZ2)</f>
        <v>0</v>
      </c>
      <c r="CO2">
        <f>IF(BA2="",0,BA2)</f>
        <v>0</v>
      </c>
      <c r="CP2">
        <f>CL2+CN2</f>
        <v>0</v>
      </c>
    </row>
    <row r="3" spans="1:94" x14ac:dyDescent="0.25">
      <c r="A3" s="131" t="s">
        <v>8</v>
      </c>
      <c r="B3" s="133"/>
      <c r="C3" s="165" t="str">
        <f>Instellingen!B3</f>
        <v>Kring Berkel IJssel</v>
      </c>
      <c r="D3" s="166"/>
      <c r="E3" s="167"/>
      <c r="F3" s="131" t="s">
        <v>27</v>
      </c>
      <c r="G3" s="132"/>
      <c r="H3" s="132"/>
      <c r="I3" s="132"/>
      <c r="J3" s="132"/>
      <c r="K3" s="132"/>
      <c r="L3" s="132"/>
      <c r="M3" s="132"/>
      <c r="N3" s="133"/>
      <c r="O3" s="168">
        <v>7</v>
      </c>
      <c r="P3" s="169"/>
      <c r="Q3" s="169"/>
      <c r="R3" s="169"/>
      <c r="S3" s="169"/>
      <c r="T3" s="169"/>
      <c r="U3" s="169"/>
      <c r="V3" s="169"/>
      <c r="W3" s="170"/>
      <c r="X3" s="134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6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131" t="s">
        <v>26</v>
      </c>
      <c r="BF3" s="132"/>
      <c r="BG3" s="132"/>
      <c r="BH3" s="133"/>
      <c r="BI3" s="20">
        <f>Instellingen!B6</f>
        <v>3</v>
      </c>
      <c r="BJ3" s="171"/>
      <c r="BK3" s="172"/>
    </row>
    <row r="4" spans="1:94" x14ac:dyDescent="0.25">
      <c r="A4" s="131" t="s">
        <v>9</v>
      </c>
      <c r="B4" s="133"/>
      <c r="C4" s="177" t="s">
        <v>129</v>
      </c>
      <c r="D4" s="166"/>
      <c r="E4" s="167"/>
      <c r="F4" s="131" t="s">
        <v>33</v>
      </c>
      <c r="G4" s="132"/>
      <c r="H4" s="132"/>
      <c r="I4" s="132"/>
      <c r="J4" s="132"/>
      <c r="K4" s="132"/>
      <c r="L4" s="132"/>
      <c r="M4" s="132"/>
      <c r="N4" s="133"/>
      <c r="O4" s="165">
        <f>Instellingen!B7</f>
        <v>1</v>
      </c>
      <c r="P4" s="166"/>
      <c r="Q4" s="166"/>
      <c r="R4" s="166"/>
      <c r="S4" s="166"/>
      <c r="T4" s="166"/>
      <c r="U4" s="166"/>
      <c r="V4" s="166"/>
      <c r="W4" s="167"/>
      <c r="X4" s="137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9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131"/>
      <c r="BF4" s="132"/>
      <c r="BG4" s="132"/>
      <c r="BH4" s="133"/>
      <c r="BI4" s="20"/>
      <c r="BJ4" s="173"/>
      <c r="BK4" s="174"/>
    </row>
    <row r="5" spans="1:94" x14ac:dyDescent="0.25">
      <c r="A5" s="131" t="s">
        <v>10</v>
      </c>
      <c r="B5" s="133"/>
      <c r="C5" s="165" t="s">
        <v>120</v>
      </c>
      <c r="D5" s="166"/>
      <c r="E5" s="167"/>
      <c r="F5" s="131" t="s">
        <v>11</v>
      </c>
      <c r="G5" s="132"/>
      <c r="H5" s="132"/>
      <c r="I5" s="132"/>
      <c r="J5" s="132"/>
      <c r="K5" s="132"/>
      <c r="L5" s="132"/>
      <c r="M5" s="132"/>
      <c r="N5" s="133"/>
      <c r="O5" s="165">
        <f>Instellingen!B5</f>
        <v>99</v>
      </c>
      <c r="P5" s="166"/>
      <c r="Q5" s="166"/>
      <c r="R5" s="166"/>
      <c r="S5" s="166"/>
      <c r="T5" s="166"/>
      <c r="U5" s="166"/>
      <c r="V5" s="166"/>
      <c r="W5" s="167"/>
      <c r="X5" s="140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143" t="s">
        <v>12</v>
      </c>
      <c r="BF5" s="144"/>
      <c r="BG5" s="144"/>
      <c r="BH5" s="145"/>
      <c r="BI5" s="8">
        <v>2</v>
      </c>
      <c r="BJ5" s="173"/>
      <c r="BK5" s="174"/>
    </row>
    <row r="6" spans="1:94" ht="12.75" customHeight="1" x14ac:dyDescent="0.25">
      <c r="A6" s="178"/>
      <c r="B6" s="179"/>
      <c r="C6" s="179"/>
      <c r="D6" s="179"/>
      <c r="E6" s="180"/>
      <c r="F6" s="36" t="s">
        <v>13</v>
      </c>
      <c r="G6" s="156" t="str">
        <f>Instellingen!B40</f>
        <v>Laag-Soeren</v>
      </c>
      <c r="H6" s="157"/>
      <c r="I6" s="157"/>
      <c r="J6" s="157"/>
      <c r="K6" s="157"/>
      <c r="L6" s="157"/>
      <c r="M6" s="157"/>
      <c r="N6" s="158"/>
      <c r="O6" s="159" t="str">
        <f>Instellingen!B41</f>
        <v>Laag-Soeren</v>
      </c>
      <c r="P6" s="160"/>
      <c r="Q6" s="160"/>
      <c r="R6" s="160"/>
      <c r="S6" s="160"/>
      <c r="T6" s="160"/>
      <c r="U6" s="160"/>
      <c r="V6" s="160"/>
      <c r="W6" s="161"/>
      <c r="X6" s="156" t="str">
        <f>Instellingen!B42</f>
        <v>Brummen</v>
      </c>
      <c r="Y6" s="157"/>
      <c r="Z6" s="157"/>
      <c r="AA6" s="157"/>
      <c r="AB6" s="157"/>
      <c r="AC6" s="157"/>
      <c r="AD6" s="157"/>
      <c r="AE6" s="157"/>
      <c r="AF6" s="158"/>
      <c r="AG6" s="159" t="str">
        <f>Instellingen!B43</f>
        <v xml:space="preserve"> </v>
      </c>
      <c r="AH6" s="160"/>
      <c r="AI6" s="160"/>
      <c r="AJ6" s="160"/>
      <c r="AK6" s="160"/>
      <c r="AL6" s="160"/>
      <c r="AM6" s="160"/>
      <c r="AN6" s="161"/>
      <c r="AO6" s="156" t="str">
        <f>Instellingen!B44</f>
        <v xml:space="preserve"> </v>
      </c>
      <c r="AP6" s="157"/>
      <c r="AQ6" s="157"/>
      <c r="AR6" s="157"/>
      <c r="AS6" s="157"/>
      <c r="AT6" s="157"/>
      <c r="AU6" s="157"/>
      <c r="AV6" s="158"/>
      <c r="AW6" s="159" t="str">
        <f>Instellingen!B45</f>
        <v xml:space="preserve"> </v>
      </c>
      <c r="AX6" s="160"/>
      <c r="AY6" s="160"/>
      <c r="AZ6" s="160"/>
      <c r="BA6" s="160"/>
      <c r="BB6" s="160"/>
      <c r="BC6" s="160"/>
      <c r="BD6" s="161"/>
      <c r="BE6" s="146" t="s">
        <v>32</v>
      </c>
      <c r="BF6" s="147"/>
      <c r="BG6" s="133"/>
      <c r="BH6" s="34"/>
      <c r="BI6" s="20"/>
      <c r="BJ6" s="173"/>
      <c r="BK6" s="174"/>
    </row>
    <row r="7" spans="1:94" ht="12.75" customHeight="1" x14ac:dyDescent="0.25">
      <c r="A7" s="181"/>
      <c r="B7" s="181"/>
      <c r="C7" s="181"/>
      <c r="D7" s="181"/>
      <c r="E7" s="182"/>
      <c r="F7" s="36" t="s">
        <v>14</v>
      </c>
      <c r="G7" s="148" t="str">
        <f>Instellingen!C40</f>
        <v>12 oktober</v>
      </c>
      <c r="H7" s="149"/>
      <c r="I7" s="149"/>
      <c r="J7" s="149"/>
      <c r="K7" s="149"/>
      <c r="L7" s="149"/>
      <c r="M7" s="149"/>
      <c r="N7" s="150"/>
      <c r="O7" s="183" t="str">
        <f>Instellingen!C41</f>
        <v xml:space="preserve">26 oktober </v>
      </c>
      <c r="P7" s="184"/>
      <c r="Q7" s="184"/>
      <c r="R7" s="184"/>
      <c r="S7" s="184"/>
      <c r="T7" s="184"/>
      <c r="U7" s="184"/>
      <c r="V7" s="184"/>
      <c r="W7" s="185"/>
      <c r="X7" s="148" t="str">
        <f>Instellingen!C42</f>
        <v>14 december</v>
      </c>
      <c r="Y7" s="149"/>
      <c r="Z7" s="149"/>
      <c r="AA7" s="149"/>
      <c r="AB7" s="149"/>
      <c r="AC7" s="149"/>
      <c r="AD7" s="149"/>
      <c r="AE7" s="149"/>
      <c r="AF7" s="150"/>
      <c r="AG7" s="151" t="str">
        <f>Instellingen!C43</f>
        <v xml:space="preserve"> </v>
      </c>
      <c r="AH7" s="152"/>
      <c r="AI7" s="152"/>
      <c r="AJ7" s="152"/>
      <c r="AK7" s="152"/>
      <c r="AL7" s="152"/>
      <c r="AM7" s="152"/>
      <c r="AN7" s="153"/>
      <c r="AO7" s="151" t="str">
        <f>Instellingen!C44</f>
        <v xml:space="preserve"> </v>
      </c>
      <c r="AP7" s="154"/>
      <c r="AQ7" s="154"/>
      <c r="AR7" s="154"/>
      <c r="AS7" s="154"/>
      <c r="AT7" s="154"/>
      <c r="AU7" s="154"/>
      <c r="AV7" s="155"/>
      <c r="AW7" s="151" t="str">
        <f>Instellingen!C45</f>
        <v xml:space="preserve"> </v>
      </c>
      <c r="AX7" s="154"/>
      <c r="AY7" s="154"/>
      <c r="AZ7" s="154"/>
      <c r="BA7" s="154"/>
      <c r="BB7" s="154"/>
      <c r="BC7" s="154"/>
      <c r="BD7" s="155"/>
      <c r="BE7" s="37" t="s">
        <v>34</v>
      </c>
      <c r="BF7" s="10" t="s">
        <v>35</v>
      </c>
      <c r="BG7" s="5" t="s">
        <v>36</v>
      </c>
      <c r="BH7" s="3"/>
      <c r="BI7" s="3"/>
      <c r="BJ7" s="175"/>
      <c r="BK7" s="176"/>
    </row>
    <row r="8" spans="1:94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70</v>
      </c>
      <c r="F8" s="36" t="s">
        <v>3</v>
      </c>
      <c r="G8" s="7" t="s">
        <v>73</v>
      </c>
      <c r="H8" s="66" t="s">
        <v>74</v>
      </c>
      <c r="I8" s="66" t="s">
        <v>75</v>
      </c>
      <c r="J8" s="86" t="s">
        <v>76</v>
      </c>
      <c r="K8" s="69" t="s">
        <v>77</v>
      </c>
      <c r="L8" s="69" t="s">
        <v>78</v>
      </c>
      <c r="M8" s="2" t="s">
        <v>4</v>
      </c>
      <c r="N8" s="2" t="s">
        <v>15</v>
      </c>
      <c r="O8" s="89" t="s">
        <v>73</v>
      </c>
      <c r="P8" s="78" t="s">
        <v>74</v>
      </c>
      <c r="Q8" s="78" t="s">
        <v>75</v>
      </c>
      <c r="R8" s="78" t="s">
        <v>144</v>
      </c>
      <c r="S8" s="71" t="s">
        <v>76</v>
      </c>
      <c r="T8" s="78" t="s">
        <v>98</v>
      </c>
      <c r="U8" s="78" t="s">
        <v>145</v>
      </c>
      <c r="V8" s="2" t="s">
        <v>4</v>
      </c>
      <c r="W8" s="2" t="s">
        <v>15</v>
      </c>
      <c r="X8" s="89" t="s">
        <v>73</v>
      </c>
      <c r="Y8" s="78" t="s">
        <v>74</v>
      </c>
      <c r="Z8" s="78" t="s">
        <v>75</v>
      </c>
      <c r="AA8" s="78" t="s">
        <v>144</v>
      </c>
      <c r="AB8" s="71" t="s">
        <v>76</v>
      </c>
      <c r="AC8" s="78" t="s">
        <v>98</v>
      </c>
      <c r="AD8" s="78" t="s">
        <v>145</v>
      </c>
      <c r="AE8" s="2" t="s">
        <v>4</v>
      </c>
      <c r="AF8" s="2" t="s">
        <v>15</v>
      </c>
      <c r="AG8" s="89" t="s">
        <v>73</v>
      </c>
      <c r="AH8" s="78" t="s">
        <v>74</v>
      </c>
      <c r="AI8" s="78" t="s">
        <v>75</v>
      </c>
      <c r="AJ8" s="71" t="s">
        <v>76</v>
      </c>
      <c r="AK8" s="78" t="s">
        <v>77</v>
      </c>
      <c r="AL8" s="78" t="s">
        <v>78</v>
      </c>
      <c r="AM8" s="2" t="s">
        <v>4</v>
      </c>
      <c r="AN8" s="2" t="s">
        <v>15</v>
      </c>
      <c r="AO8" s="89" t="s">
        <v>73</v>
      </c>
      <c r="AP8" s="78" t="s">
        <v>74</v>
      </c>
      <c r="AQ8" s="78" t="s">
        <v>75</v>
      </c>
      <c r="AR8" s="71" t="s">
        <v>76</v>
      </c>
      <c r="AS8" s="78" t="s">
        <v>77</v>
      </c>
      <c r="AT8" s="78" t="s">
        <v>78</v>
      </c>
      <c r="AU8" s="2" t="s">
        <v>4</v>
      </c>
      <c r="AV8" s="2" t="s">
        <v>15</v>
      </c>
      <c r="AW8" s="89" t="s">
        <v>73</v>
      </c>
      <c r="AX8" s="78" t="s">
        <v>74</v>
      </c>
      <c r="AY8" s="78" t="s">
        <v>75</v>
      </c>
      <c r="AZ8" s="71" t="s">
        <v>76</v>
      </c>
      <c r="BA8" s="78" t="s">
        <v>77</v>
      </c>
      <c r="BB8" s="78" t="s">
        <v>78</v>
      </c>
      <c r="BC8" s="2" t="s">
        <v>4</v>
      </c>
      <c r="BD8" s="2" t="s">
        <v>15</v>
      </c>
      <c r="BE8" s="38" t="s">
        <v>22</v>
      </c>
      <c r="BF8" s="23" t="s">
        <v>22</v>
      </c>
      <c r="BG8" s="64" t="s">
        <v>22</v>
      </c>
      <c r="BH8" s="22" t="s">
        <v>16</v>
      </c>
      <c r="BI8" s="22" t="s">
        <v>17</v>
      </c>
      <c r="BJ8" s="7" t="s">
        <v>68</v>
      </c>
      <c r="BK8" s="2" t="s">
        <v>5</v>
      </c>
      <c r="BM8" s="72" t="s">
        <v>86</v>
      </c>
      <c r="BN8" s="72" t="s">
        <v>79</v>
      </c>
      <c r="BO8" s="72" t="s">
        <v>87</v>
      </c>
      <c r="BP8" s="72" t="s">
        <v>80</v>
      </c>
      <c r="BQ8" s="72" t="s">
        <v>97</v>
      </c>
      <c r="BR8" s="72" t="s">
        <v>88</v>
      </c>
      <c r="BS8" s="72" t="s">
        <v>81</v>
      </c>
      <c r="BT8" s="72" t="s">
        <v>89</v>
      </c>
      <c r="BU8" s="72" t="s">
        <v>101</v>
      </c>
      <c r="BV8" s="73" t="s">
        <v>96</v>
      </c>
      <c r="BW8" s="72" t="s">
        <v>90</v>
      </c>
      <c r="BX8" s="72" t="s">
        <v>82</v>
      </c>
      <c r="BY8" s="72" t="s">
        <v>91</v>
      </c>
      <c r="BZ8" s="72" t="s">
        <v>83</v>
      </c>
      <c r="CA8" s="73" t="s">
        <v>95</v>
      </c>
      <c r="CB8" s="72" t="s">
        <v>92</v>
      </c>
      <c r="CC8" s="72" t="s">
        <v>84</v>
      </c>
      <c r="CD8" s="72" t="s">
        <v>93</v>
      </c>
      <c r="CE8" s="73" t="s">
        <v>85</v>
      </c>
      <c r="CF8" s="73" t="s">
        <v>94</v>
      </c>
      <c r="CG8" s="73" t="s">
        <v>106</v>
      </c>
      <c r="CH8" s="73" t="s">
        <v>107</v>
      </c>
      <c r="CI8" s="73" t="s">
        <v>108</v>
      </c>
      <c r="CJ8" s="73" t="s">
        <v>109</v>
      </c>
      <c r="CK8" s="73" t="s">
        <v>110</v>
      </c>
      <c r="CL8" s="73" t="s">
        <v>111</v>
      </c>
      <c r="CM8" s="73" t="s">
        <v>112</v>
      </c>
      <c r="CN8" s="73" t="s">
        <v>113</v>
      </c>
      <c r="CO8" s="73" t="s">
        <v>114</v>
      </c>
      <c r="CP8" s="73" t="s">
        <v>115</v>
      </c>
    </row>
    <row r="9" spans="1:94" x14ac:dyDescent="0.25">
      <c r="A9" s="99">
        <v>1</v>
      </c>
      <c r="B9" s="1" t="s">
        <v>207</v>
      </c>
      <c r="C9" s="1" t="s">
        <v>265</v>
      </c>
      <c r="D9" s="1" t="s">
        <v>208</v>
      </c>
      <c r="E9" s="1" t="s">
        <v>263</v>
      </c>
      <c r="F9" s="1" t="s">
        <v>168</v>
      </c>
      <c r="G9" s="62">
        <v>0</v>
      </c>
      <c r="H9" s="67">
        <v>67</v>
      </c>
      <c r="I9" s="67">
        <v>6</v>
      </c>
      <c r="J9" s="87">
        <v>0</v>
      </c>
      <c r="K9" s="68">
        <v>67</v>
      </c>
      <c r="L9" s="68">
        <v>6</v>
      </c>
      <c r="M9" s="62">
        <v>3</v>
      </c>
      <c r="N9" s="62">
        <v>3</v>
      </c>
      <c r="O9" s="63">
        <v>0</v>
      </c>
      <c r="P9" s="70">
        <v>75.5</v>
      </c>
      <c r="Q9" s="70">
        <v>7.5</v>
      </c>
      <c r="R9" s="97">
        <v>3</v>
      </c>
      <c r="S9" s="63">
        <v>0</v>
      </c>
      <c r="T9" s="82">
        <v>41.68</v>
      </c>
      <c r="U9" s="97">
        <v>2</v>
      </c>
      <c r="V9" s="97">
        <f>+R9+U9</f>
        <v>5</v>
      </c>
      <c r="W9" s="63">
        <v>2</v>
      </c>
      <c r="X9" s="62">
        <v>0</v>
      </c>
      <c r="Y9" s="68">
        <v>74</v>
      </c>
      <c r="Z9" s="68">
        <v>7</v>
      </c>
      <c r="AA9" s="128">
        <v>3</v>
      </c>
      <c r="AB9" s="62">
        <v>0</v>
      </c>
      <c r="AC9" s="68">
        <v>32.520000000000003</v>
      </c>
      <c r="AD9" s="128">
        <v>1</v>
      </c>
      <c r="AE9" s="130">
        <f>AA9+AD9</f>
        <v>4</v>
      </c>
      <c r="AF9" s="62">
        <v>1</v>
      </c>
      <c r="BE9">
        <f t="shared" ref="BE9:BE17" si="0">N9+W9+AF9+AN9+AV9+BD9</f>
        <v>6</v>
      </c>
      <c r="BF9" s="24">
        <f>IF($O$4&gt;0,(LARGE(($N9,$W9,$AF9,$AN9,$AV9,$BD9),1)),"0")</f>
        <v>3</v>
      </c>
      <c r="BG9" s="24">
        <f t="shared" ref="BG9:BG17" si="1">BE9-BF9</f>
        <v>3</v>
      </c>
      <c r="BH9" s="1">
        <v>1</v>
      </c>
      <c r="BK9" s="99" t="s">
        <v>303</v>
      </c>
      <c r="BM9">
        <f t="shared" ref="BM9:BM17" si="2">IF(G9&gt;99,199,G9)</f>
        <v>0</v>
      </c>
      <c r="BN9">
        <f t="shared" ref="BN9:BN17" si="3">IF(H9="",0,H9)</f>
        <v>67</v>
      </c>
      <c r="BO9">
        <f t="shared" ref="BO9:BO17" si="4">IF(J9&gt;99,199,J9)</f>
        <v>0</v>
      </c>
      <c r="BP9">
        <f t="shared" ref="BP9:BP17" si="5">IF(K9="",0,K9)</f>
        <v>67</v>
      </c>
      <c r="BQ9">
        <f t="shared" ref="BQ9:BQ17" si="6">BM9+BO9</f>
        <v>0</v>
      </c>
      <c r="BR9">
        <f t="shared" ref="BR9:BR17" si="7">IF(O9&gt;99,199,O9)</f>
        <v>0</v>
      </c>
      <c r="BS9">
        <f t="shared" ref="BS9:BS17" si="8">IF(P9="",0,P9)</f>
        <v>75.5</v>
      </c>
      <c r="BT9">
        <f t="shared" ref="BT9:BT17" si="9">IF(S9&gt;99,199,S9)</f>
        <v>0</v>
      </c>
      <c r="BU9">
        <f t="shared" ref="BU9:BU17" si="10">IF(T9="",0,T9)</f>
        <v>41.68</v>
      </c>
      <c r="BV9">
        <f t="shared" ref="BV9:BV17" si="11">BR9+BT9</f>
        <v>0</v>
      </c>
      <c r="BW9">
        <f t="shared" ref="BW9:BW17" si="12">IF(X9&gt;99,199,X9)</f>
        <v>0</v>
      </c>
      <c r="BX9">
        <f t="shared" ref="BX9:BX17" si="13">IF(Y9="",0,Y9)</f>
        <v>74</v>
      </c>
      <c r="BY9">
        <f t="shared" ref="BY9:BY17" si="14">IF(AB9&gt;99,199,AB9)</f>
        <v>0</v>
      </c>
      <c r="BZ9">
        <f t="shared" ref="BZ9:BZ17" si="15">IF(AC9="",0,AC9)</f>
        <v>32.520000000000003</v>
      </c>
      <c r="CA9">
        <f t="shared" ref="CA9:CA17" si="16">BW9+BY9</f>
        <v>0</v>
      </c>
      <c r="CB9">
        <f t="shared" ref="CB9:CB17" si="17">IF(AG9&gt;99,199,AG9)</f>
        <v>0</v>
      </c>
      <c r="CC9">
        <f t="shared" ref="CC9:CC17" si="18">IF(AH9="",0,AH9)</f>
        <v>0</v>
      </c>
      <c r="CD9">
        <f t="shared" ref="CD9:CD17" si="19">IF(AJ9&gt;99,199,AJ9)</f>
        <v>0</v>
      </c>
      <c r="CE9">
        <f t="shared" ref="CE9:CE17" si="20">IF(AK9="",0,AK9)</f>
        <v>0</v>
      </c>
      <c r="CF9">
        <f t="shared" ref="CF9:CF17" si="21">CB9+CD9</f>
        <v>0</v>
      </c>
      <c r="CG9">
        <f t="shared" ref="CG9:CG17" si="22">IF(AO9&gt;99,199,AO9)</f>
        <v>0</v>
      </c>
      <c r="CH9">
        <f t="shared" ref="CH9:CH17" si="23">IF(AP9="",0,AP9)</f>
        <v>0</v>
      </c>
      <c r="CI9">
        <f t="shared" ref="CI9:CI17" si="24">IF(AR9&gt;99,199,AR9)</f>
        <v>0</v>
      </c>
      <c r="CJ9">
        <f t="shared" ref="CJ9:CJ17" si="25">IF(AS9="",0,AS9)</f>
        <v>0</v>
      </c>
      <c r="CK9">
        <f t="shared" ref="CK9:CK17" si="26">CG9+CI9</f>
        <v>0</v>
      </c>
      <c r="CL9">
        <f t="shared" ref="CL9:CL17" si="27">IF(AW9&gt;99,199,AW9)</f>
        <v>0</v>
      </c>
      <c r="CM9">
        <f t="shared" ref="CM9:CM17" si="28">IF(AX9="",0,AX9)</f>
        <v>0</v>
      </c>
      <c r="CN9">
        <f t="shared" ref="CN9:CN17" si="29">IF(AZ9&gt;99,199,AZ9)</f>
        <v>0</v>
      </c>
      <c r="CO9">
        <f t="shared" ref="CO9:CO16" si="30">IF(BA9="",0,BA9)</f>
        <v>0</v>
      </c>
      <c r="CP9">
        <f t="shared" ref="CP9:CP16" si="31">CL9+CN9</f>
        <v>0</v>
      </c>
    </row>
    <row r="10" spans="1:94" x14ac:dyDescent="0.25">
      <c r="A10" s="99">
        <v>2</v>
      </c>
      <c r="B10" s="1" t="s">
        <v>213</v>
      </c>
      <c r="C10" s="1" t="s">
        <v>268</v>
      </c>
      <c r="D10" s="1" t="s">
        <v>214</v>
      </c>
      <c r="E10" s="1" t="s">
        <v>263</v>
      </c>
      <c r="F10" s="1" t="s">
        <v>215</v>
      </c>
      <c r="G10" s="62">
        <v>0</v>
      </c>
      <c r="H10" s="67">
        <v>70</v>
      </c>
      <c r="I10" s="67">
        <v>6.5</v>
      </c>
      <c r="J10" s="87">
        <v>4</v>
      </c>
      <c r="K10" s="68">
        <v>70</v>
      </c>
      <c r="L10" s="68">
        <v>6.5</v>
      </c>
      <c r="M10" s="62">
        <v>6</v>
      </c>
      <c r="N10" s="62">
        <v>6</v>
      </c>
      <c r="O10" s="63">
        <v>0</v>
      </c>
      <c r="P10" s="70">
        <v>75</v>
      </c>
      <c r="Q10" s="70">
        <v>7.5</v>
      </c>
      <c r="R10" s="97">
        <v>4</v>
      </c>
      <c r="S10" s="63">
        <v>0</v>
      </c>
      <c r="T10" s="82">
        <v>34.979999999999997</v>
      </c>
      <c r="U10" s="97">
        <v>1</v>
      </c>
      <c r="V10" s="97">
        <f>+R10+U10</f>
        <v>5</v>
      </c>
      <c r="W10" s="63">
        <v>3</v>
      </c>
      <c r="X10" s="62">
        <v>0</v>
      </c>
      <c r="Y10" s="68">
        <v>70.5</v>
      </c>
      <c r="Z10" s="68">
        <v>7</v>
      </c>
      <c r="AA10" s="128">
        <v>4</v>
      </c>
      <c r="AB10" s="62">
        <v>0</v>
      </c>
      <c r="AC10" s="68">
        <v>33.729999999999997</v>
      </c>
      <c r="AD10" s="128">
        <v>2</v>
      </c>
      <c r="AE10" s="130">
        <f>AA10+AD10</f>
        <v>6</v>
      </c>
      <c r="AF10" s="62">
        <v>3</v>
      </c>
      <c r="BE10">
        <f t="shared" si="0"/>
        <v>12</v>
      </c>
      <c r="BF10" s="24">
        <f>IF($O$4&gt;0,(LARGE(($N10,$W10,$AF10,$AN10,$AV10,$BD10),1)),"0")</f>
        <v>6</v>
      </c>
      <c r="BG10" s="24">
        <f t="shared" si="1"/>
        <v>6</v>
      </c>
      <c r="BH10" s="1">
        <v>2</v>
      </c>
      <c r="BK10" s="99" t="s">
        <v>304</v>
      </c>
      <c r="BM10">
        <f t="shared" si="2"/>
        <v>0</v>
      </c>
      <c r="BN10">
        <f t="shared" si="3"/>
        <v>70</v>
      </c>
      <c r="BO10">
        <f t="shared" si="4"/>
        <v>4</v>
      </c>
      <c r="BP10">
        <f t="shared" si="5"/>
        <v>70</v>
      </c>
      <c r="BQ10">
        <f t="shared" si="6"/>
        <v>4</v>
      </c>
      <c r="BR10">
        <f t="shared" si="7"/>
        <v>0</v>
      </c>
      <c r="BS10">
        <f t="shared" si="8"/>
        <v>75</v>
      </c>
      <c r="BT10">
        <f t="shared" si="9"/>
        <v>0</v>
      </c>
      <c r="BU10">
        <f t="shared" si="10"/>
        <v>34.979999999999997</v>
      </c>
      <c r="BV10">
        <f t="shared" si="11"/>
        <v>0</v>
      </c>
      <c r="BW10">
        <f t="shared" si="12"/>
        <v>0</v>
      </c>
      <c r="BX10">
        <f t="shared" si="13"/>
        <v>70.5</v>
      </c>
      <c r="BY10">
        <f t="shared" si="14"/>
        <v>0</v>
      </c>
      <c r="BZ10">
        <f t="shared" si="15"/>
        <v>33.729999999999997</v>
      </c>
      <c r="CA10">
        <f t="shared" si="16"/>
        <v>0</v>
      </c>
      <c r="CB10">
        <f t="shared" si="17"/>
        <v>0</v>
      </c>
      <c r="CC10">
        <f t="shared" si="18"/>
        <v>0</v>
      </c>
      <c r="CD10">
        <f t="shared" si="19"/>
        <v>0</v>
      </c>
      <c r="CE10">
        <f t="shared" si="20"/>
        <v>0</v>
      </c>
      <c r="CF10">
        <f t="shared" si="21"/>
        <v>0</v>
      </c>
      <c r="CG10">
        <f t="shared" si="22"/>
        <v>0</v>
      </c>
      <c r="CH10">
        <f t="shared" si="23"/>
        <v>0</v>
      </c>
      <c r="CI10">
        <f t="shared" si="24"/>
        <v>0</v>
      </c>
      <c r="CJ10">
        <f t="shared" si="25"/>
        <v>0</v>
      </c>
      <c r="CK10">
        <f t="shared" si="26"/>
        <v>0</v>
      </c>
      <c r="CL10">
        <f t="shared" si="27"/>
        <v>0</v>
      </c>
      <c r="CM10">
        <f t="shared" si="28"/>
        <v>0</v>
      </c>
      <c r="CN10">
        <f t="shared" si="29"/>
        <v>0</v>
      </c>
      <c r="CO10">
        <f t="shared" si="30"/>
        <v>0</v>
      </c>
      <c r="CP10">
        <f t="shared" si="31"/>
        <v>0</v>
      </c>
    </row>
    <row r="11" spans="1:94" x14ac:dyDescent="0.25">
      <c r="A11" s="99">
        <v>3</v>
      </c>
      <c r="B11" s="1" t="s">
        <v>205</v>
      </c>
      <c r="C11" s="1" t="s">
        <v>261</v>
      </c>
      <c r="D11" s="1" t="s">
        <v>206</v>
      </c>
      <c r="E11" s="1" t="s">
        <v>264</v>
      </c>
      <c r="F11" s="1" t="s">
        <v>200</v>
      </c>
      <c r="G11" s="62">
        <v>0</v>
      </c>
      <c r="H11" s="67">
        <v>73</v>
      </c>
      <c r="I11" s="67">
        <v>7.5</v>
      </c>
      <c r="J11" s="87">
        <v>0</v>
      </c>
      <c r="K11" s="68">
        <v>73</v>
      </c>
      <c r="L11" s="68">
        <v>7.5</v>
      </c>
      <c r="M11" s="62">
        <v>2</v>
      </c>
      <c r="N11" s="62">
        <v>2</v>
      </c>
      <c r="R11" s="97"/>
      <c r="T11" s="82"/>
      <c r="U11" s="97"/>
      <c r="V11" s="97"/>
      <c r="W11" s="63">
        <v>90</v>
      </c>
      <c r="X11" s="62">
        <v>0</v>
      </c>
      <c r="Y11" s="68">
        <v>80</v>
      </c>
      <c r="Z11" s="68">
        <v>8</v>
      </c>
      <c r="AA11" s="128">
        <v>1</v>
      </c>
      <c r="AB11" s="62">
        <v>4</v>
      </c>
      <c r="AC11" s="68">
        <v>47.3</v>
      </c>
      <c r="AD11" s="128">
        <v>6</v>
      </c>
      <c r="AE11" s="130">
        <f>AA11+AD11</f>
        <v>7</v>
      </c>
      <c r="AF11" s="62">
        <v>4</v>
      </c>
      <c r="BE11">
        <f t="shared" si="0"/>
        <v>96</v>
      </c>
      <c r="BF11" s="24">
        <f>IF($O$4&gt;0,(LARGE(($N11,$W11,$AF11,$AN11,$AV11,$BD11),1)),"0")</f>
        <v>90</v>
      </c>
      <c r="BG11" s="24">
        <f t="shared" si="1"/>
        <v>6</v>
      </c>
      <c r="BH11" s="1">
        <v>3</v>
      </c>
      <c r="BM11">
        <f t="shared" si="2"/>
        <v>0</v>
      </c>
      <c r="BN11">
        <f t="shared" si="3"/>
        <v>73</v>
      </c>
      <c r="BO11">
        <f t="shared" si="4"/>
        <v>0</v>
      </c>
      <c r="BP11">
        <f t="shared" si="5"/>
        <v>73</v>
      </c>
      <c r="BQ11">
        <f t="shared" si="6"/>
        <v>0</v>
      </c>
      <c r="BR11">
        <f t="shared" si="7"/>
        <v>0</v>
      </c>
      <c r="BS11">
        <f t="shared" si="8"/>
        <v>0</v>
      </c>
      <c r="BT11">
        <f t="shared" si="9"/>
        <v>0</v>
      </c>
      <c r="BU11">
        <f t="shared" si="10"/>
        <v>0</v>
      </c>
      <c r="BV11">
        <f t="shared" si="11"/>
        <v>0</v>
      </c>
      <c r="BW11">
        <f t="shared" si="12"/>
        <v>0</v>
      </c>
      <c r="BX11">
        <f t="shared" si="13"/>
        <v>80</v>
      </c>
      <c r="BY11">
        <f t="shared" si="14"/>
        <v>4</v>
      </c>
      <c r="BZ11">
        <f t="shared" si="15"/>
        <v>47.3</v>
      </c>
      <c r="CA11">
        <f t="shared" si="16"/>
        <v>4</v>
      </c>
      <c r="CB11">
        <f t="shared" si="17"/>
        <v>0</v>
      </c>
      <c r="CC11">
        <f t="shared" si="18"/>
        <v>0</v>
      </c>
      <c r="CD11">
        <f t="shared" si="19"/>
        <v>0</v>
      </c>
      <c r="CE11">
        <f t="shared" si="20"/>
        <v>0</v>
      </c>
      <c r="CF11">
        <f t="shared" si="21"/>
        <v>0</v>
      </c>
      <c r="CG11">
        <f t="shared" si="22"/>
        <v>0</v>
      </c>
      <c r="CH11">
        <f t="shared" si="23"/>
        <v>0</v>
      </c>
      <c r="CI11">
        <f t="shared" si="24"/>
        <v>0</v>
      </c>
      <c r="CJ11">
        <f t="shared" si="25"/>
        <v>0</v>
      </c>
      <c r="CK11">
        <f t="shared" si="26"/>
        <v>0</v>
      </c>
      <c r="CL11">
        <f t="shared" si="27"/>
        <v>0</v>
      </c>
      <c r="CM11">
        <f t="shared" si="28"/>
        <v>0</v>
      </c>
      <c r="CN11">
        <f t="shared" si="29"/>
        <v>0</v>
      </c>
      <c r="CO11">
        <f t="shared" si="30"/>
        <v>0</v>
      </c>
      <c r="CP11">
        <f t="shared" si="31"/>
        <v>0</v>
      </c>
    </row>
    <row r="12" spans="1:94" x14ac:dyDescent="0.25">
      <c r="A12" s="1">
        <v>4</v>
      </c>
      <c r="B12" s="1" t="s">
        <v>203</v>
      </c>
      <c r="C12" s="1" t="s">
        <v>262</v>
      </c>
      <c r="D12" s="1" t="s">
        <v>204</v>
      </c>
      <c r="E12" s="1" t="s">
        <v>263</v>
      </c>
      <c r="F12" s="1" t="s">
        <v>163</v>
      </c>
      <c r="G12" s="62">
        <v>0</v>
      </c>
      <c r="H12" s="67">
        <v>74.5</v>
      </c>
      <c r="I12" s="67">
        <v>7.5</v>
      </c>
      <c r="J12" s="87">
        <v>0</v>
      </c>
      <c r="K12" s="68">
        <v>74.5</v>
      </c>
      <c r="L12" s="68">
        <v>7.5</v>
      </c>
      <c r="M12" s="62">
        <v>1</v>
      </c>
      <c r="N12" s="62">
        <v>1</v>
      </c>
      <c r="O12" s="63">
        <v>0</v>
      </c>
      <c r="P12" s="70">
        <v>68.5</v>
      </c>
      <c r="Q12" s="70">
        <v>7</v>
      </c>
      <c r="R12" s="97">
        <v>6</v>
      </c>
      <c r="S12" s="63">
        <v>4</v>
      </c>
      <c r="T12" s="82">
        <v>52.5</v>
      </c>
      <c r="U12" s="97">
        <v>6</v>
      </c>
      <c r="V12" s="97">
        <f>+R12+U12</f>
        <v>12</v>
      </c>
      <c r="W12" s="63">
        <v>5</v>
      </c>
      <c r="AA12" s="128"/>
      <c r="AD12" s="128"/>
      <c r="AF12" s="62">
        <v>99</v>
      </c>
      <c r="BE12">
        <f t="shared" si="0"/>
        <v>105</v>
      </c>
      <c r="BF12" s="24">
        <f>IF($O$4&gt;0,(LARGE(($N12,$W12,$AF12,$AN12,$AV12,$BD12),1)),"0")</f>
        <v>99</v>
      </c>
      <c r="BG12" s="24">
        <f t="shared" si="1"/>
        <v>6</v>
      </c>
      <c r="BH12" s="1">
        <v>4</v>
      </c>
      <c r="BM12">
        <f t="shared" si="2"/>
        <v>0</v>
      </c>
      <c r="BN12">
        <f t="shared" si="3"/>
        <v>74.5</v>
      </c>
      <c r="BO12">
        <f t="shared" si="4"/>
        <v>0</v>
      </c>
      <c r="BP12">
        <f t="shared" si="5"/>
        <v>74.5</v>
      </c>
      <c r="BQ12">
        <f t="shared" si="6"/>
        <v>0</v>
      </c>
      <c r="BR12">
        <f t="shared" si="7"/>
        <v>0</v>
      </c>
      <c r="BS12">
        <f t="shared" si="8"/>
        <v>68.5</v>
      </c>
      <c r="BT12">
        <f t="shared" si="9"/>
        <v>4</v>
      </c>
      <c r="BU12">
        <f t="shared" si="10"/>
        <v>52.5</v>
      </c>
      <c r="BV12">
        <f t="shared" si="11"/>
        <v>4</v>
      </c>
      <c r="BW12">
        <f t="shared" si="12"/>
        <v>0</v>
      </c>
      <c r="BX12">
        <f t="shared" si="13"/>
        <v>0</v>
      </c>
      <c r="BY12">
        <f t="shared" si="14"/>
        <v>0</v>
      </c>
      <c r="BZ12">
        <f t="shared" si="15"/>
        <v>0</v>
      </c>
      <c r="CA12">
        <f t="shared" si="16"/>
        <v>0</v>
      </c>
      <c r="CB12">
        <f t="shared" si="17"/>
        <v>0</v>
      </c>
      <c r="CC12">
        <f t="shared" si="18"/>
        <v>0</v>
      </c>
      <c r="CD12">
        <f t="shared" si="19"/>
        <v>0</v>
      </c>
      <c r="CE12">
        <f t="shared" si="20"/>
        <v>0</v>
      </c>
      <c r="CF12">
        <f t="shared" si="21"/>
        <v>0</v>
      </c>
      <c r="CG12">
        <f t="shared" si="22"/>
        <v>0</v>
      </c>
      <c r="CH12">
        <f t="shared" si="23"/>
        <v>0</v>
      </c>
      <c r="CI12">
        <f t="shared" si="24"/>
        <v>0</v>
      </c>
      <c r="CJ12">
        <f t="shared" si="25"/>
        <v>0</v>
      </c>
      <c r="CK12">
        <f t="shared" si="26"/>
        <v>0</v>
      </c>
      <c r="CL12">
        <f t="shared" si="27"/>
        <v>0</v>
      </c>
      <c r="CM12">
        <f t="shared" si="28"/>
        <v>0</v>
      </c>
      <c r="CN12">
        <f t="shared" si="29"/>
        <v>0</v>
      </c>
      <c r="CO12">
        <f t="shared" si="30"/>
        <v>0</v>
      </c>
      <c r="CP12">
        <f t="shared" si="31"/>
        <v>0</v>
      </c>
    </row>
    <row r="13" spans="1:94" x14ac:dyDescent="0.25">
      <c r="A13" s="99">
        <v>5</v>
      </c>
      <c r="B13" s="1" t="s">
        <v>216</v>
      </c>
      <c r="C13" s="1" t="s">
        <v>269</v>
      </c>
      <c r="D13" s="1" t="s">
        <v>217</v>
      </c>
      <c r="E13" s="1" t="s">
        <v>263</v>
      </c>
      <c r="F13" s="1" t="s">
        <v>163</v>
      </c>
      <c r="G13" s="62">
        <v>0</v>
      </c>
      <c r="H13" s="67">
        <v>60</v>
      </c>
      <c r="I13" s="67">
        <v>6</v>
      </c>
      <c r="J13" s="87">
        <v>8</v>
      </c>
      <c r="K13" s="68">
        <v>60</v>
      </c>
      <c r="L13" s="68">
        <v>6</v>
      </c>
      <c r="M13" s="62">
        <v>7</v>
      </c>
      <c r="N13" s="62">
        <v>7</v>
      </c>
      <c r="O13" s="63">
        <v>0</v>
      </c>
      <c r="P13" s="70">
        <v>76</v>
      </c>
      <c r="Q13" s="70">
        <v>8</v>
      </c>
      <c r="R13" s="104">
        <v>2</v>
      </c>
      <c r="S13" s="63">
        <v>0</v>
      </c>
      <c r="T13" s="82">
        <v>49.12</v>
      </c>
      <c r="U13" s="97">
        <v>3</v>
      </c>
      <c r="V13" s="97">
        <f>+R13+U13</f>
        <v>5</v>
      </c>
      <c r="W13" s="63">
        <v>1</v>
      </c>
      <c r="X13" s="62">
        <v>0</v>
      </c>
      <c r="Y13" s="68">
        <v>70</v>
      </c>
      <c r="Z13" s="68">
        <v>7</v>
      </c>
      <c r="AA13" s="128">
        <v>5</v>
      </c>
      <c r="AB13" s="62">
        <v>0</v>
      </c>
      <c r="AC13" s="68">
        <v>39.130000000000003</v>
      </c>
      <c r="AD13" s="128">
        <v>5</v>
      </c>
      <c r="AE13" s="130">
        <f>AA13+AD13</f>
        <v>10</v>
      </c>
      <c r="AF13" s="62">
        <v>6</v>
      </c>
      <c r="BE13">
        <f t="shared" si="0"/>
        <v>14</v>
      </c>
      <c r="BF13" s="24">
        <f>IF($O$4&gt;0,(LARGE(($N13,$W13,$AF13,$AN13,$AV13,$BD13),1)),"0")</f>
        <v>7</v>
      </c>
      <c r="BG13" s="24">
        <f t="shared" si="1"/>
        <v>7</v>
      </c>
      <c r="BH13" s="1">
        <v>5</v>
      </c>
      <c r="BM13">
        <f t="shared" si="2"/>
        <v>0</v>
      </c>
      <c r="BN13">
        <f t="shared" si="3"/>
        <v>60</v>
      </c>
      <c r="BO13">
        <f t="shared" si="4"/>
        <v>8</v>
      </c>
      <c r="BP13">
        <f t="shared" si="5"/>
        <v>60</v>
      </c>
      <c r="BQ13">
        <f t="shared" si="6"/>
        <v>8</v>
      </c>
      <c r="BR13">
        <f t="shared" si="7"/>
        <v>0</v>
      </c>
      <c r="BS13">
        <f t="shared" si="8"/>
        <v>76</v>
      </c>
      <c r="BT13">
        <f t="shared" si="9"/>
        <v>0</v>
      </c>
      <c r="BU13">
        <f t="shared" si="10"/>
        <v>49.12</v>
      </c>
      <c r="BV13">
        <f t="shared" si="11"/>
        <v>0</v>
      </c>
      <c r="BW13">
        <f t="shared" si="12"/>
        <v>0</v>
      </c>
      <c r="BX13">
        <f t="shared" si="13"/>
        <v>70</v>
      </c>
      <c r="BY13">
        <f t="shared" si="14"/>
        <v>0</v>
      </c>
      <c r="BZ13">
        <f t="shared" si="15"/>
        <v>39.130000000000003</v>
      </c>
      <c r="CA13">
        <f t="shared" si="16"/>
        <v>0</v>
      </c>
      <c r="CB13">
        <f t="shared" si="17"/>
        <v>0</v>
      </c>
      <c r="CC13">
        <f t="shared" si="18"/>
        <v>0</v>
      </c>
      <c r="CD13">
        <f t="shared" si="19"/>
        <v>0</v>
      </c>
      <c r="CE13">
        <f t="shared" si="20"/>
        <v>0</v>
      </c>
      <c r="CF13">
        <f t="shared" si="21"/>
        <v>0</v>
      </c>
      <c r="CG13">
        <f t="shared" si="22"/>
        <v>0</v>
      </c>
      <c r="CH13">
        <f t="shared" si="23"/>
        <v>0</v>
      </c>
      <c r="CI13">
        <f t="shared" si="24"/>
        <v>0</v>
      </c>
      <c r="CJ13">
        <f t="shared" si="25"/>
        <v>0</v>
      </c>
      <c r="CK13">
        <f t="shared" si="26"/>
        <v>0</v>
      </c>
      <c r="CL13">
        <f t="shared" si="27"/>
        <v>0</v>
      </c>
      <c r="CM13">
        <f t="shared" si="28"/>
        <v>0</v>
      </c>
      <c r="CN13">
        <f t="shared" si="29"/>
        <v>0</v>
      </c>
      <c r="CO13">
        <f t="shared" si="30"/>
        <v>0</v>
      </c>
      <c r="CP13">
        <f t="shared" si="31"/>
        <v>0</v>
      </c>
    </row>
    <row r="14" spans="1:94" x14ac:dyDescent="0.25">
      <c r="A14" s="1">
        <v>6</v>
      </c>
      <c r="B14" s="1" t="s">
        <v>209</v>
      </c>
      <c r="C14" s="1" t="s">
        <v>266</v>
      </c>
      <c r="D14" s="1" t="s">
        <v>210</v>
      </c>
      <c r="E14" s="1" t="s">
        <v>263</v>
      </c>
      <c r="F14" s="1" t="s">
        <v>168</v>
      </c>
      <c r="G14" s="62">
        <v>0</v>
      </c>
      <c r="H14" s="67">
        <v>75.5</v>
      </c>
      <c r="I14" s="67">
        <v>8</v>
      </c>
      <c r="J14" s="87">
        <v>4</v>
      </c>
      <c r="K14" s="68">
        <v>75.5</v>
      </c>
      <c r="L14" s="68">
        <v>8</v>
      </c>
      <c r="M14" s="62">
        <v>4</v>
      </c>
      <c r="N14" s="62">
        <v>4</v>
      </c>
      <c r="O14" s="63">
        <v>0</v>
      </c>
      <c r="P14" s="70">
        <v>73</v>
      </c>
      <c r="Q14" s="70">
        <v>7.5</v>
      </c>
      <c r="R14" s="97">
        <v>5</v>
      </c>
      <c r="S14" s="63">
        <v>4</v>
      </c>
      <c r="T14" s="82">
        <v>48.65</v>
      </c>
      <c r="U14" s="97">
        <v>5</v>
      </c>
      <c r="V14" s="97">
        <f>+R14+U14</f>
        <v>10</v>
      </c>
      <c r="W14" s="63">
        <v>4</v>
      </c>
      <c r="AA14" s="128"/>
      <c r="AD14" s="128"/>
      <c r="AF14" s="62">
        <v>99</v>
      </c>
      <c r="BE14">
        <f t="shared" si="0"/>
        <v>107</v>
      </c>
      <c r="BF14" s="24">
        <f>IF($O$4&gt;0,(LARGE(($N14,$W14,$AF14,$AN14,$AV14,$BD14),1)),"0")</f>
        <v>99</v>
      </c>
      <c r="BG14" s="24">
        <f t="shared" si="1"/>
        <v>8</v>
      </c>
      <c r="BH14" s="1">
        <v>6</v>
      </c>
      <c r="BM14">
        <f t="shared" si="2"/>
        <v>0</v>
      </c>
      <c r="BN14">
        <f t="shared" si="3"/>
        <v>75.5</v>
      </c>
      <c r="BO14">
        <f t="shared" si="4"/>
        <v>4</v>
      </c>
      <c r="BP14">
        <f t="shared" si="5"/>
        <v>75.5</v>
      </c>
      <c r="BQ14">
        <f t="shared" si="6"/>
        <v>4</v>
      </c>
      <c r="BR14">
        <f t="shared" si="7"/>
        <v>0</v>
      </c>
      <c r="BS14">
        <f t="shared" si="8"/>
        <v>73</v>
      </c>
      <c r="BT14">
        <f t="shared" si="9"/>
        <v>4</v>
      </c>
      <c r="BU14">
        <f t="shared" si="10"/>
        <v>48.65</v>
      </c>
      <c r="BV14">
        <f t="shared" si="11"/>
        <v>4</v>
      </c>
      <c r="BW14">
        <f t="shared" si="12"/>
        <v>0</v>
      </c>
      <c r="BX14">
        <f t="shared" si="13"/>
        <v>0</v>
      </c>
      <c r="BY14">
        <f t="shared" si="14"/>
        <v>0</v>
      </c>
      <c r="BZ14">
        <f t="shared" si="15"/>
        <v>0</v>
      </c>
      <c r="CA14">
        <f t="shared" si="16"/>
        <v>0</v>
      </c>
      <c r="CB14">
        <f t="shared" si="17"/>
        <v>0</v>
      </c>
      <c r="CC14">
        <f t="shared" si="18"/>
        <v>0</v>
      </c>
      <c r="CD14">
        <f t="shared" si="19"/>
        <v>0</v>
      </c>
      <c r="CE14">
        <f t="shared" si="20"/>
        <v>0</v>
      </c>
      <c r="CF14">
        <f t="shared" si="21"/>
        <v>0</v>
      </c>
      <c r="CG14">
        <f t="shared" si="22"/>
        <v>0</v>
      </c>
      <c r="CH14">
        <f t="shared" si="23"/>
        <v>0</v>
      </c>
      <c r="CI14">
        <f t="shared" si="24"/>
        <v>0</v>
      </c>
      <c r="CJ14">
        <f t="shared" si="25"/>
        <v>0</v>
      </c>
      <c r="CK14">
        <f t="shared" si="26"/>
        <v>0</v>
      </c>
      <c r="CL14">
        <f t="shared" si="27"/>
        <v>0</v>
      </c>
      <c r="CM14">
        <f t="shared" si="28"/>
        <v>0</v>
      </c>
      <c r="CN14">
        <f t="shared" si="29"/>
        <v>0</v>
      </c>
      <c r="CO14">
        <f t="shared" si="30"/>
        <v>0</v>
      </c>
      <c r="CP14">
        <f t="shared" si="31"/>
        <v>0</v>
      </c>
    </row>
    <row r="15" spans="1:94" x14ac:dyDescent="0.25">
      <c r="A15" s="99">
        <v>7</v>
      </c>
      <c r="B15" s="1" t="s">
        <v>224</v>
      </c>
      <c r="C15" s="1" t="s">
        <v>261</v>
      </c>
      <c r="D15" s="1" t="s">
        <v>225</v>
      </c>
      <c r="E15" s="1" t="s">
        <v>264</v>
      </c>
      <c r="F15" s="1" t="s">
        <v>200</v>
      </c>
      <c r="G15" s="62">
        <v>4</v>
      </c>
      <c r="H15" s="67">
        <v>70.5</v>
      </c>
      <c r="I15" s="67">
        <v>7</v>
      </c>
      <c r="M15" s="62">
        <v>11</v>
      </c>
      <c r="N15" s="62">
        <v>11</v>
      </c>
      <c r="O15" s="63">
        <v>4</v>
      </c>
      <c r="P15" s="70">
        <v>73</v>
      </c>
      <c r="Q15" s="70">
        <v>7.5</v>
      </c>
      <c r="R15" s="97">
        <v>8</v>
      </c>
      <c r="T15" s="82"/>
      <c r="U15" s="97"/>
      <c r="V15" s="97"/>
      <c r="W15" s="63">
        <v>7</v>
      </c>
      <c r="X15" s="62">
        <v>0</v>
      </c>
      <c r="Y15" s="68">
        <v>77.5</v>
      </c>
      <c r="Z15" s="68">
        <v>7.5</v>
      </c>
      <c r="AA15" s="128">
        <v>2</v>
      </c>
      <c r="AB15" s="62">
        <v>0</v>
      </c>
      <c r="AC15" s="68">
        <v>37.82</v>
      </c>
      <c r="AD15" s="128">
        <v>4</v>
      </c>
      <c r="AE15" s="130">
        <f>AA15+AD15</f>
        <v>6</v>
      </c>
      <c r="AF15" s="62">
        <v>2</v>
      </c>
      <c r="BE15">
        <f t="shared" si="0"/>
        <v>20</v>
      </c>
      <c r="BF15" s="24">
        <f>IF($O$4&gt;0,(LARGE(($N15,$W15,$AF15,$AN15,$AV15,$BD15),1)),"0")</f>
        <v>11</v>
      </c>
      <c r="BG15" s="24">
        <f t="shared" si="1"/>
        <v>9</v>
      </c>
      <c r="BH15" s="1">
        <v>7</v>
      </c>
      <c r="BM15">
        <f t="shared" si="2"/>
        <v>4</v>
      </c>
      <c r="BN15">
        <f t="shared" si="3"/>
        <v>70.5</v>
      </c>
      <c r="BO15">
        <f t="shared" si="4"/>
        <v>0</v>
      </c>
      <c r="BP15">
        <f t="shared" si="5"/>
        <v>0</v>
      </c>
      <c r="BQ15">
        <f t="shared" si="6"/>
        <v>4</v>
      </c>
      <c r="BR15">
        <f t="shared" si="7"/>
        <v>4</v>
      </c>
      <c r="BS15">
        <f t="shared" si="8"/>
        <v>73</v>
      </c>
      <c r="BT15">
        <f t="shared" si="9"/>
        <v>0</v>
      </c>
      <c r="BU15">
        <f t="shared" si="10"/>
        <v>0</v>
      </c>
      <c r="BV15">
        <f t="shared" si="11"/>
        <v>4</v>
      </c>
      <c r="BW15">
        <f t="shared" si="12"/>
        <v>0</v>
      </c>
      <c r="BX15">
        <f t="shared" si="13"/>
        <v>77.5</v>
      </c>
      <c r="BY15">
        <f t="shared" si="14"/>
        <v>0</v>
      </c>
      <c r="BZ15">
        <f t="shared" si="15"/>
        <v>37.82</v>
      </c>
      <c r="CA15">
        <f t="shared" si="16"/>
        <v>0</v>
      </c>
      <c r="CB15">
        <f t="shared" si="17"/>
        <v>0</v>
      </c>
      <c r="CC15">
        <f t="shared" si="18"/>
        <v>0</v>
      </c>
      <c r="CD15">
        <f t="shared" si="19"/>
        <v>0</v>
      </c>
      <c r="CE15">
        <f t="shared" si="20"/>
        <v>0</v>
      </c>
      <c r="CF15">
        <f t="shared" si="21"/>
        <v>0</v>
      </c>
      <c r="CG15">
        <f t="shared" si="22"/>
        <v>0</v>
      </c>
      <c r="CH15">
        <f t="shared" si="23"/>
        <v>0</v>
      </c>
      <c r="CI15">
        <f t="shared" si="24"/>
        <v>0</v>
      </c>
      <c r="CJ15">
        <f t="shared" si="25"/>
        <v>0</v>
      </c>
      <c r="CK15">
        <f t="shared" si="26"/>
        <v>0</v>
      </c>
      <c r="CL15">
        <f t="shared" si="27"/>
        <v>0</v>
      </c>
      <c r="CM15">
        <f t="shared" si="28"/>
        <v>0</v>
      </c>
      <c r="CN15">
        <f t="shared" si="29"/>
        <v>0</v>
      </c>
      <c r="CO15">
        <f t="shared" si="30"/>
        <v>0</v>
      </c>
      <c r="CP15">
        <f t="shared" si="31"/>
        <v>0</v>
      </c>
    </row>
    <row r="16" spans="1:94" x14ac:dyDescent="0.25">
      <c r="A16" s="99">
        <v>8</v>
      </c>
      <c r="B16" s="1" t="s">
        <v>220</v>
      </c>
      <c r="C16" s="1" t="s">
        <v>271</v>
      </c>
      <c r="D16" s="1" t="s">
        <v>221</v>
      </c>
      <c r="E16" s="1" t="s">
        <v>263</v>
      </c>
      <c r="F16" s="1" t="s">
        <v>215</v>
      </c>
      <c r="G16" s="62">
        <v>4</v>
      </c>
      <c r="H16" s="67">
        <v>74.5</v>
      </c>
      <c r="I16" s="67">
        <v>7.5</v>
      </c>
      <c r="M16" s="62">
        <v>9</v>
      </c>
      <c r="N16" s="62">
        <v>9</v>
      </c>
      <c r="R16" s="97"/>
      <c r="T16" s="82"/>
      <c r="U16" s="97"/>
      <c r="V16" s="97"/>
      <c r="W16" s="63">
        <v>99</v>
      </c>
      <c r="X16" s="62">
        <v>0</v>
      </c>
      <c r="Y16" s="68">
        <v>70</v>
      </c>
      <c r="Z16" s="68">
        <v>7</v>
      </c>
      <c r="AA16" s="128">
        <v>5</v>
      </c>
      <c r="AB16" s="62">
        <v>0</v>
      </c>
      <c r="AC16" s="68">
        <v>35.46</v>
      </c>
      <c r="AD16" s="128">
        <v>3</v>
      </c>
      <c r="AE16" s="130">
        <f>AA16+AD16</f>
        <v>8</v>
      </c>
      <c r="AF16" s="62">
        <v>5</v>
      </c>
      <c r="BE16">
        <f t="shared" si="0"/>
        <v>113</v>
      </c>
      <c r="BF16" s="24">
        <f>IF($O$4&gt;0,(LARGE(($N16,$W16,$AF16,$AN16,$AV16,$BD16),1)),"0")</f>
        <v>99</v>
      </c>
      <c r="BG16" s="24">
        <f t="shared" si="1"/>
        <v>14</v>
      </c>
      <c r="BI16" s="1">
        <v>1</v>
      </c>
      <c r="BM16">
        <f t="shared" si="2"/>
        <v>4</v>
      </c>
      <c r="BN16">
        <f t="shared" si="3"/>
        <v>74.5</v>
      </c>
      <c r="BO16">
        <f t="shared" si="4"/>
        <v>0</v>
      </c>
      <c r="BP16">
        <f t="shared" si="5"/>
        <v>0</v>
      </c>
      <c r="BQ16">
        <f t="shared" si="6"/>
        <v>4</v>
      </c>
      <c r="BR16">
        <f t="shared" si="7"/>
        <v>0</v>
      </c>
      <c r="BS16">
        <f t="shared" si="8"/>
        <v>0</v>
      </c>
      <c r="BT16">
        <f t="shared" si="9"/>
        <v>0</v>
      </c>
      <c r="BU16">
        <f t="shared" si="10"/>
        <v>0</v>
      </c>
      <c r="BV16">
        <f t="shared" si="11"/>
        <v>0</v>
      </c>
      <c r="BW16">
        <f t="shared" si="12"/>
        <v>0</v>
      </c>
      <c r="BX16">
        <f t="shared" si="13"/>
        <v>70</v>
      </c>
      <c r="BY16">
        <f t="shared" si="14"/>
        <v>0</v>
      </c>
      <c r="BZ16">
        <f t="shared" si="15"/>
        <v>35.46</v>
      </c>
      <c r="CA16">
        <f t="shared" si="16"/>
        <v>0</v>
      </c>
      <c r="CB16">
        <f t="shared" si="17"/>
        <v>0</v>
      </c>
      <c r="CC16">
        <f t="shared" si="18"/>
        <v>0</v>
      </c>
      <c r="CD16">
        <f t="shared" si="19"/>
        <v>0</v>
      </c>
      <c r="CE16">
        <f t="shared" si="20"/>
        <v>0</v>
      </c>
      <c r="CF16">
        <f t="shared" si="21"/>
        <v>0</v>
      </c>
      <c r="CG16">
        <f t="shared" si="22"/>
        <v>0</v>
      </c>
      <c r="CH16">
        <f t="shared" si="23"/>
        <v>0</v>
      </c>
      <c r="CI16">
        <f t="shared" si="24"/>
        <v>0</v>
      </c>
      <c r="CJ16">
        <f t="shared" si="25"/>
        <v>0</v>
      </c>
      <c r="CK16">
        <f t="shared" si="26"/>
        <v>0</v>
      </c>
      <c r="CL16">
        <f t="shared" si="27"/>
        <v>0</v>
      </c>
      <c r="CM16">
        <f t="shared" si="28"/>
        <v>0</v>
      </c>
      <c r="CN16">
        <f t="shared" si="29"/>
        <v>0</v>
      </c>
      <c r="CO16">
        <f t="shared" si="30"/>
        <v>0</v>
      </c>
      <c r="CP16">
        <f t="shared" si="31"/>
        <v>0</v>
      </c>
    </row>
    <row r="17" spans="1:94" x14ac:dyDescent="0.25">
      <c r="A17" s="99">
        <v>9</v>
      </c>
      <c r="B17" s="1" t="s">
        <v>228</v>
      </c>
      <c r="C17" s="99" t="s">
        <v>274</v>
      </c>
      <c r="D17" s="99" t="s">
        <v>229</v>
      </c>
      <c r="E17" s="1" t="s">
        <v>264</v>
      </c>
      <c r="F17" s="1" t="s">
        <v>215</v>
      </c>
      <c r="G17" s="62">
        <v>16</v>
      </c>
      <c r="H17" s="67">
        <v>67.5</v>
      </c>
      <c r="I17" s="67">
        <v>6.5</v>
      </c>
      <c r="M17" s="62">
        <v>13</v>
      </c>
      <c r="N17" s="62">
        <v>13</v>
      </c>
      <c r="O17" s="63">
        <v>4</v>
      </c>
      <c r="P17" s="70">
        <v>75</v>
      </c>
      <c r="Q17" s="70">
        <v>7.5</v>
      </c>
      <c r="R17" s="97">
        <v>7</v>
      </c>
      <c r="T17" s="82"/>
      <c r="U17" s="97"/>
      <c r="V17" s="97"/>
      <c r="W17" s="63">
        <v>6</v>
      </c>
      <c r="X17" s="62">
        <v>4</v>
      </c>
      <c r="Y17" s="68">
        <v>70.5</v>
      </c>
      <c r="Z17" s="68">
        <v>7</v>
      </c>
      <c r="AA17" s="128"/>
      <c r="AD17" s="128"/>
      <c r="AF17" s="62">
        <v>8</v>
      </c>
      <c r="BE17">
        <f t="shared" si="0"/>
        <v>27</v>
      </c>
      <c r="BF17" s="24">
        <f>IF($O$4&gt;0,(LARGE(($N17,$W17,$AF17,$AN17,$AV17,$BD17),1)),"0")</f>
        <v>13</v>
      </c>
      <c r="BG17" s="24">
        <f t="shared" si="1"/>
        <v>14</v>
      </c>
      <c r="BI17" s="1">
        <v>2</v>
      </c>
      <c r="BM17">
        <f t="shared" si="2"/>
        <v>16</v>
      </c>
      <c r="BN17">
        <f t="shared" si="3"/>
        <v>67.5</v>
      </c>
      <c r="BO17">
        <f t="shared" si="4"/>
        <v>0</v>
      </c>
      <c r="BP17">
        <f t="shared" si="5"/>
        <v>0</v>
      </c>
      <c r="BQ17">
        <f t="shared" si="6"/>
        <v>16</v>
      </c>
      <c r="BR17">
        <f t="shared" si="7"/>
        <v>4</v>
      </c>
      <c r="BS17">
        <f t="shared" si="8"/>
        <v>75</v>
      </c>
      <c r="BT17">
        <f t="shared" si="9"/>
        <v>0</v>
      </c>
      <c r="BU17">
        <f t="shared" si="10"/>
        <v>0</v>
      </c>
      <c r="BV17">
        <f t="shared" si="11"/>
        <v>4</v>
      </c>
      <c r="BW17">
        <f t="shared" si="12"/>
        <v>4</v>
      </c>
      <c r="BX17">
        <f t="shared" si="13"/>
        <v>70.5</v>
      </c>
      <c r="BY17">
        <f t="shared" si="14"/>
        <v>0</v>
      </c>
      <c r="BZ17">
        <f t="shared" si="15"/>
        <v>0</v>
      </c>
      <c r="CA17">
        <f t="shared" si="16"/>
        <v>4</v>
      </c>
      <c r="CB17">
        <f t="shared" si="17"/>
        <v>0</v>
      </c>
      <c r="CC17">
        <f t="shared" si="18"/>
        <v>0</v>
      </c>
      <c r="CD17">
        <f t="shared" si="19"/>
        <v>0</v>
      </c>
      <c r="CE17">
        <f t="shared" si="20"/>
        <v>0</v>
      </c>
      <c r="CF17">
        <f t="shared" si="21"/>
        <v>0</v>
      </c>
      <c r="CG17">
        <f t="shared" si="22"/>
        <v>0</v>
      </c>
      <c r="CH17">
        <f t="shared" si="23"/>
        <v>0</v>
      </c>
      <c r="CI17">
        <f t="shared" si="24"/>
        <v>0</v>
      </c>
      <c r="CJ17">
        <f t="shared" si="25"/>
        <v>0</v>
      </c>
      <c r="CK17">
        <f t="shared" si="26"/>
        <v>0</v>
      </c>
      <c r="CL17">
        <f t="shared" si="27"/>
        <v>0</v>
      </c>
      <c r="CM17">
        <f t="shared" si="28"/>
        <v>0</v>
      </c>
      <c r="CN17">
        <f t="shared" si="29"/>
        <v>0</v>
      </c>
    </row>
    <row r="18" spans="1:94" x14ac:dyDescent="0.25">
      <c r="A18" s="99">
        <v>10</v>
      </c>
      <c r="B18" s="1" t="s">
        <v>211</v>
      </c>
      <c r="C18" s="1" t="s">
        <v>267</v>
      </c>
      <c r="D18" s="1" t="s">
        <v>212</v>
      </c>
      <c r="E18" s="1" t="s">
        <v>263</v>
      </c>
      <c r="F18" s="1" t="s">
        <v>187</v>
      </c>
      <c r="G18" s="62">
        <v>0</v>
      </c>
      <c r="H18" s="67">
        <v>72.5</v>
      </c>
      <c r="I18" s="67">
        <v>7</v>
      </c>
      <c r="J18" s="87">
        <v>4</v>
      </c>
      <c r="K18" s="68">
        <v>72.5</v>
      </c>
      <c r="L18" s="68">
        <v>7</v>
      </c>
      <c r="M18" s="62">
        <v>5</v>
      </c>
      <c r="N18" s="62">
        <v>5</v>
      </c>
      <c r="O18" s="63">
        <v>5</v>
      </c>
      <c r="P18" s="70">
        <v>77.5</v>
      </c>
      <c r="Q18" s="70">
        <v>7.5</v>
      </c>
      <c r="R18" s="97">
        <v>10</v>
      </c>
      <c r="T18" s="82"/>
      <c r="U18" s="97"/>
      <c r="V18" s="97"/>
      <c r="W18" s="63">
        <v>9</v>
      </c>
      <c r="X18" s="129" t="s">
        <v>305</v>
      </c>
      <c r="AA18" s="128"/>
      <c r="AD18" s="128"/>
      <c r="AF18" s="62">
        <v>90</v>
      </c>
      <c r="BE18">
        <f t="shared" ref="BE18:BE21" si="32">N18+W18+AF18+AN18+AV18+BD18</f>
        <v>104</v>
      </c>
      <c r="BF18" s="24">
        <f>IF($O$4&gt;0,(LARGE(($N18,$W18,$AF18,$AN18,$AV18,$BD18),1)),"0")</f>
        <v>90</v>
      </c>
      <c r="BG18" s="24">
        <f t="shared" ref="BG18:BG20" si="33">BE18-BF18</f>
        <v>14</v>
      </c>
      <c r="BM18">
        <f t="shared" ref="BM18:BM21" si="34">IF(G18&gt;99,199,G18)</f>
        <v>0</v>
      </c>
      <c r="BN18">
        <f t="shared" ref="BN18:BN21" si="35">IF(H18="",0,H18)</f>
        <v>72.5</v>
      </c>
      <c r="BO18">
        <f t="shared" ref="BO18:BO21" si="36">IF(J18&gt;99,199,J18)</f>
        <v>4</v>
      </c>
      <c r="BP18">
        <f t="shared" ref="BP18:BP21" si="37">IF(K18="",0,K18)</f>
        <v>72.5</v>
      </c>
      <c r="BQ18">
        <f t="shared" ref="BQ18:BQ21" si="38">BM18+BO18</f>
        <v>4</v>
      </c>
      <c r="BR18">
        <f t="shared" ref="BR18:BR21" si="39">IF(O18&gt;99,199,O18)</f>
        <v>5</v>
      </c>
      <c r="BS18">
        <f t="shared" ref="BS18:BS21" si="40">IF(P18="",0,P18)</f>
        <v>77.5</v>
      </c>
      <c r="BT18">
        <f t="shared" ref="BT18:BT21" si="41">IF(S18&gt;99,199,S18)</f>
        <v>0</v>
      </c>
      <c r="BU18">
        <f t="shared" ref="BU18:BU21" si="42">IF(T18="",0,T18)</f>
        <v>0</v>
      </c>
      <c r="BV18">
        <f t="shared" ref="BV18:BV21" si="43">BR18+BT18</f>
        <v>5</v>
      </c>
      <c r="BW18">
        <f t="shared" ref="BW18:BW21" si="44">IF(X18&gt;99,199,X18)</f>
        <v>199</v>
      </c>
      <c r="BX18">
        <f t="shared" ref="BX18:BX21" si="45">IF(Y18="",0,Y18)</f>
        <v>0</v>
      </c>
      <c r="BY18">
        <f t="shared" ref="BY18:BY21" si="46">IF(AB18&gt;99,199,AB18)</f>
        <v>0</v>
      </c>
      <c r="BZ18">
        <f t="shared" ref="BZ18:BZ21" si="47">IF(AC18="",0,AC18)</f>
        <v>0</v>
      </c>
      <c r="CA18">
        <f t="shared" ref="CA18:CA21" si="48">BW18+BY18</f>
        <v>199</v>
      </c>
      <c r="CB18">
        <f t="shared" ref="CB18:CB21" si="49">IF(AG18&gt;99,199,AG18)</f>
        <v>0</v>
      </c>
      <c r="CC18">
        <f t="shared" ref="CC18:CC21" si="50">IF(AH18="",0,AH18)</f>
        <v>0</v>
      </c>
      <c r="CD18">
        <f t="shared" ref="CD18:CD21" si="51">IF(AJ18&gt;99,199,AJ18)</f>
        <v>0</v>
      </c>
      <c r="CE18">
        <f t="shared" ref="CE18:CE21" si="52">IF(AK18="",0,AK18)</f>
        <v>0</v>
      </c>
      <c r="CF18">
        <f t="shared" ref="CF18:CF21" si="53">CB18+CD18</f>
        <v>0</v>
      </c>
      <c r="CG18">
        <f t="shared" ref="CG18:CG21" si="54">IF(AO18&gt;99,199,AO18)</f>
        <v>0</v>
      </c>
      <c r="CH18">
        <f t="shared" ref="CH18:CH21" si="55">IF(AP18="",0,AP18)</f>
        <v>0</v>
      </c>
      <c r="CI18">
        <f t="shared" ref="CI18:CI21" si="56">IF(AR18&gt;99,199,AR18)</f>
        <v>0</v>
      </c>
      <c r="CJ18">
        <f t="shared" ref="CJ18:CJ21" si="57">IF(AS18="",0,AS18)</f>
        <v>0</v>
      </c>
      <c r="CK18">
        <f t="shared" ref="CK18:CK21" si="58">CG18+CI18</f>
        <v>0</v>
      </c>
      <c r="CL18">
        <f t="shared" ref="CL18:CL21" si="59">IF(AW18&gt;99,199,AW18)</f>
        <v>0</v>
      </c>
      <c r="CM18">
        <f t="shared" ref="CM18:CM21" si="60">IF(AX18="",0,AX18)</f>
        <v>0</v>
      </c>
      <c r="CN18">
        <f t="shared" ref="CN18:CN21" si="61">IF(AZ18&gt;99,199,AZ18)</f>
        <v>0</v>
      </c>
      <c r="CO18">
        <f t="shared" ref="CO18:CO20" si="62">IF(BA18="",0,BA18)</f>
        <v>0</v>
      </c>
      <c r="CP18">
        <f t="shared" ref="CP18:CP20" si="63">CL18+CN18</f>
        <v>0</v>
      </c>
    </row>
    <row r="19" spans="1:94" x14ac:dyDescent="0.25">
      <c r="A19" s="99">
        <v>11</v>
      </c>
      <c r="B19" s="1" t="s">
        <v>222</v>
      </c>
      <c r="C19" s="1" t="s">
        <v>272</v>
      </c>
      <c r="D19" s="1" t="s">
        <v>223</v>
      </c>
      <c r="E19" s="1" t="s">
        <v>263</v>
      </c>
      <c r="F19" s="1" t="s">
        <v>153</v>
      </c>
      <c r="G19" s="62">
        <v>4</v>
      </c>
      <c r="H19" s="67">
        <v>72</v>
      </c>
      <c r="I19" s="67">
        <v>7</v>
      </c>
      <c r="M19" s="62">
        <v>10</v>
      </c>
      <c r="N19" s="62">
        <v>10</v>
      </c>
      <c r="O19" s="63">
        <v>4</v>
      </c>
      <c r="P19" s="70">
        <v>72.5</v>
      </c>
      <c r="Q19" s="70">
        <v>7</v>
      </c>
      <c r="R19" s="97">
        <v>9</v>
      </c>
      <c r="T19" s="82"/>
      <c r="U19" s="97"/>
      <c r="V19" s="97"/>
      <c r="W19" s="63">
        <v>8</v>
      </c>
      <c r="X19" s="62">
        <v>4</v>
      </c>
      <c r="Y19" s="68">
        <v>75</v>
      </c>
      <c r="Z19" s="68">
        <v>7.5</v>
      </c>
      <c r="AA19" s="128">
        <v>7</v>
      </c>
      <c r="AD19" s="128"/>
      <c r="AE19" s="130">
        <f>AA19+AD19</f>
        <v>7</v>
      </c>
      <c r="AF19" s="62">
        <v>7</v>
      </c>
      <c r="BE19">
        <f>N19+W19+AF19+AN19+AV19+BD19</f>
        <v>25</v>
      </c>
      <c r="BF19" s="24">
        <f>IF($O$4&gt;0,(LARGE(($N19,$W19,$AF19,$AN19,$AV19,$BD19),1)),"0")</f>
        <v>10</v>
      </c>
      <c r="BG19" s="24">
        <f>BE19-BF19</f>
        <v>15</v>
      </c>
      <c r="BM19">
        <f>IF(G19&gt;99,199,G19)</f>
        <v>4</v>
      </c>
      <c r="BN19">
        <f>IF(H19="",0,H19)</f>
        <v>72</v>
      </c>
      <c r="BO19">
        <f>IF(J19&gt;99,199,J19)</f>
        <v>0</v>
      </c>
      <c r="BP19">
        <f>IF(K19="",0,K19)</f>
        <v>0</v>
      </c>
      <c r="BQ19">
        <f>BM19+BO19</f>
        <v>4</v>
      </c>
      <c r="BR19">
        <f>IF(O19&gt;99,199,O19)</f>
        <v>4</v>
      </c>
      <c r="BS19">
        <f>IF(P19="",0,P19)</f>
        <v>72.5</v>
      </c>
      <c r="BT19">
        <f>IF(S19&gt;99,199,S19)</f>
        <v>0</v>
      </c>
      <c r="BU19">
        <f>IF(T19="",0,T19)</f>
        <v>0</v>
      </c>
      <c r="BV19">
        <f>BR19+BT19</f>
        <v>4</v>
      </c>
      <c r="BW19">
        <f>IF(X19&gt;99,199,X19)</f>
        <v>4</v>
      </c>
      <c r="BX19">
        <f>IF(Y19="",0,Y19)</f>
        <v>75</v>
      </c>
      <c r="BY19">
        <f>IF(AB19&gt;99,199,AB19)</f>
        <v>0</v>
      </c>
      <c r="BZ19">
        <f>IF(AC19="",0,AC19)</f>
        <v>0</v>
      </c>
      <c r="CA19">
        <f>BW19+BY19</f>
        <v>4</v>
      </c>
      <c r="CB19">
        <f>IF(AG19&gt;99,199,AG19)</f>
        <v>0</v>
      </c>
      <c r="CC19">
        <f>IF(AH19="",0,AH19)</f>
        <v>0</v>
      </c>
      <c r="CD19">
        <f>IF(AJ19&gt;99,199,AJ19)</f>
        <v>0</v>
      </c>
      <c r="CE19">
        <f>IF(AK19="",0,AK19)</f>
        <v>0</v>
      </c>
      <c r="CF19">
        <f>CB19+CD19</f>
        <v>0</v>
      </c>
      <c r="CG19">
        <f>IF(AO19&gt;99,199,AO19)</f>
        <v>0</v>
      </c>
      <c r="CH19">
        <f>IF(AP19="",0,AP19)</f>
        <v>0</v>
      </c>
      <c r="CI19">
        <f>IF(AR19&gt;99,199,AR19)</f>
        <v>0</v>
      </c>
      <c r="CJ19">
        <f>IF(AS19="",0,AS19)</f>
        <v>0</v>
      </c>
      <c r="CK19">
        <f>CG19+CI19</f>
        <v>0</v>
      </c>
      <c r="CL19">
        <f>IF(AW19&gt;99,199,AW19)</f>
        <v>0</v>
      </c>
      <c r="CM19">
        <f>IF(AX19="",0,AX19)</f>
        <v>0</v>
      </c>
      <c r="CN19">
        <f>IF(AZ19&gt;99,199,AZ19)</f>
        <v>0</v>
      </c>
      <c r="CO19">
        <f>IF(BA19="",0,BA19)</f>
        <v>0</v>
      </c>
      <c r="CP19">
        <f>CL19+CN19</f>
        <v>0</v>
      </c>
    </row>
    <row r="20" spans="1:94" x14ac:dyDescent="0.25">
      <c r="A20" s="99">
        <v>12</v>
      </c>
      <c r="B20" s="1" t="s">
        <v>218</v>
      </c>
      <c r="C20" s="1" t="s">
        <v>270</v>
      </c>
      <c r="D20" s="1" t="s">
        <v>219</v>
      </c>
      <c r="E20" s="1" t="s">
        <v>263</v>
      </c>
      <c r="F20" s="1" t="s">
        <v>187</v>
      </c>
      <c r="G20" s="62">
        <v>4</v>
      </c>
      <c r="H20" s="67">
        <v>75</v>
      </c>
      <c r="I20" s="67">
        <v>7.5</v>
      </c>
      <c r="M20" s="62">
        <v>8</v>
      </c>
      <c r="N20" s="62">
        <v>8</v>
      </c>
      <c r="R20" s="97"/>
      <c r="T20" s="82"/>
      <c r="U20" s="97"/>
      <c r="V20" s="97"/>
      <c r="W20" s="63">
        <v>90</v>
      </c>
      <c r="X20" s="62">
        <v>17</v>
      </c>
      <c r="Y20" s="68">
        <v>67.5</v>
      </c>
      <c r="Z20" s="68">
        <v>6.5</v>
      </c>
      <c r="AA20" s="128"/>
      <c r="AD20" s="128"/>
      <c r="AF20" s="62">
        <v>9</v>
      </c>
      <c r="BE20">
        <f t="shared" si="32"/>
        <v>107</v>
      </c>
      <c r="BF20" s="24">
        <f>IF($O$4&gt;0,(LARGE(($N20,$W20,$AF20,$AN20,$AV20,$BD20),1)),"0")</f>
        <v>90</v>
      </c>
      <c r="BG20" s="24">
        <f t="shared" si="33"/>
        <v>17</v>
      </c>
      <c r="BM20">
        <f t="shared" si="34"/>
        <v>4</v>
      </c>
      <c r="BN20">
        <f t="shared" si="35"/>
        <v>75</v>
      </c>
      <c r="BO20">
        <f t="shared" si="36"/>
        <v>0</v>
      </c>
      <c r="BP20">
        <f t="shared" si="37"/>
        <v>0</v>
      </c>
      <c r="BQ20">
        <f t="shared" si="38"/>
        <v>4</v>
      </c>
      <c r="BR20">
        <f t="shared" si="39"/>
        <v>0</v>
      </c>
      <c r="BS20">
        <f t="shared" si="40"/>
        <v>0</v>
      </c>
      <c r="BT20">
        <f t="shared" si="41"/>
        <v>0</v>
      </c>
      <c r="BU20">
        <f t="shared" si="42"/>
        <v>0</v>
      </c>
      <c r="BV20">
        <f t="shared" si="43"/>
        <v>0</v>
      </c>
      <c r="BW20">
        <f t="shared" si="44"/>
        <v>17</v>
      </c>
      <c r="BX20">
        <f t="shared" si="45"/>
        <v>67.5</v>
      </c>
      <c r="BY20">
        <f t="shared" si="46"/>
        <v>0</v>
      </c>
      <c r="BZ20">
        <f t="shared" si="47"/>
        <v>0</v>
      </c>
      <c r="CA20">
        <f t="shared" si="48"/>
        <v>17</v>
      </c>
      <c r="CB20">
        <f t="shared" si="49"/>
        <v>0</v>
      </c>
      <c r="CC20">
        <f t="shared" si="50"/>
        <v>0</v>
      </c>
      <c r="CD20">
        <f t="shared" si="51"/>
        <v>0</v>
      </c>
      <c r="CE20">
        <f t="shared" si="52"/>
        <v>0</v>
      </c>
      <c r="CF20">
        <f t="shared" si="53"/>
        <v>0</v>
      </c>
      <c r="CG20">
        <f t="shared" si="54"/>
        <v>0</v>
      </c>
      <c r="CH20">
        <f t="shared" si="55"/>
        <v>0</v>
      </c>
      <c r="CI20">
        <f t="shared" si="56"/>
        <v>0</v>
      </c>
      <c r="CJ20">
        <f t="shared" si="57"/>
        <v>0</v>
      </c>
      <c r="CK20">
        <f t="shared" si="58"/>
        <v>0</v>
      </c>
      <c r="CL20">
        <f t="shared" si="59"/>
        <v>0</v>
      </c>
      <c r="CM20">
        <f t="shared" si="60"/>
        <v>0</v>
      </c>
      <c r="CN20">
        <f t="shared" si="61"/>
        <v>0</v>
      </c>
      <c r="CO20">
        <f t="shared" si="62"/>
        <v>0</v>
      </c>
      <c r="CP20">
        <f t="shared" si="63"/>
        <v>0</v>
      </c>
    </row>
    <row r="21" spans="1:94" x14ac:dyDescent="0.25">
      <c r="A21" s="99">
        <v>13</v>
      </c>
      <c r="B21" s="99" t="s">
        <v>226</v>
      </c>
      <c r="C21" s="99" t="s">
        <v>273</v>
      </c>
      <c r="D21" s="99" t="s">
        <v>227</v>
      </c>
      <c r="E21" s="1" t="s">
        <v>264</v>
      </c>
      <c r="F21" s="1" t="s">
        <v>163</v>
      </c>
      <c r="G21" s="62">
        <v>8</v>
      </c>
      <c r="H21" s="67">
        <v>63</v>
      </c>
      <c r="I21" s="67">
        <v>6</v>
      </c>
      <c r="M21" s="62">
        <v>12</v>
      </c>
      <c r="N21" s="62">
        <v>12</v>
      </c>
      <c r="O21" s="63">
        <v>8</v>
      </c>
      <c r="P21" s="70">
        <v>65.5</v>
      </c>
      <c r="Q21" s="70">
        <v>6.5</v>
      </c>
      <c r="R21" s="97">
        <v>11</v>
      </c>
      <c r="T21" s="82"/>
      <c r="U21" s="97"/>
      <c r="V21" s="97"/>
      <c r="W21" s="63">
        <v>10</v>
      </c>
      <c r="AA21" s="128"/>
      <c r="AD21" s="128"/>
      <c r="AF21" s="62">
        <v>99</v>
      </c>
      <c r="BE21">
        <f t="shared" si="32"/>
        <v>121</v>
      </c>
      <c r="BF21" s="24">
        <f>IF($O$4&gt;0,(LARGE(($N21,$W21,$AF21,$AN21,$AV21,$BD21),1)),"0")</f>
        <v>99</v>
      </c>
      <c r="BG21" s="24">
        <f t="shared" ref="BG21" si="64">BE21-BF21</f>
        <v>22</v>
      </c>
      <c r="BM21">
        <f t="shared" si="34"/>
        <v>8</v>
      </c>
      <c r="BN21">
        <f t="shared" si="35"/>
        <v>63</v>
      </c>
      <c r="BO21">
        <f t="shared" si="36"/>
        <v>0</v>
      </c>
      <c r="BP21">
        <f t="shared" si="37"/>
        <v>0</v>
      </c>
      <c r="BQ21">
        <f t="shared" si="38"/>
        <v>8</v>
      </c>
      <c r="BR21">
        <f t="shared" si="39"/>
        <v>8</v>
      </c>
      <c r="BS21">
        <f t="shared" si="40"/>
        <v>65.5</v>
      </c>
      <c r="BT21">
        <f t="shared" si="41"/>
        <v>0</v>
      </c>
      <c r="BU21">
        <f t="shared" si="42"/>
        <v>0</v>
      </c>
      <c r="BV21">
        <f t="shared" si="43"/>
        <v>8</v>
      </c>
      <c r="BW21">
        <f t="shared" si="44"/>
        <v>0</v>
      </c>
      <c r="BX21">
        <f t="shared" si="45"/>
        <v>0</v>
      </c>
      <c r="BY21">
        <f t="shared" si="46"/>
        <v>0</v>
      </c>
      <c r="BZ21">
        <f t="shared" si="47"/>
        <v>0</v>
      </c>
      <c r="CA21">
        <f t="shared" si="48"/>
        <v>0</v>
      </c>
      <c r="CB21">
        <f t="shared" si="49"/>
        <v>0</v>
      </c>
      <c r="CC21">
        <f t="shared" si="50"/>
        <v>0</v>
      </c>
      <c r="CD21">
        <f t="shared" si="51"/>
        <v>0</v>
      </c>
      <c r="CE21">
        <f t="shared" si="52"/>
        <v>0</v>
      </c>
      <c r="CF21">
        <f t="shared" si="53"/>
        <v>0</v>
      </c>
      <c r="CG21">
        <f t="shared" si="54"/>
        <v>0</v>
      </c>
      <c r="CH21">
        <f t="shared" si="55"/>
        <v>0</v>
      </c>
      <c r="CI21">
        <f t="shared" si="56"/>
        <v>0</v>
      </c>
      <c r="CJ21">
        <f t="shared" si="57"/>
        <v>0</v>
      </c>
      <c r="CK21">
        <f t="shared" si="58"/>
        <v>0</v>
      </c>
      <c r="CL21">
        <f t="shared" si="59"/>
        <v>0</v>
      </c>
      <c r="CM21">
        <f t="shared" si="60"/>
        <v>0</v>
      </c>
      <c r="CN21">
        <f t="shared" si="61"/>
        <v>0</v>
      </c>
    </row>
    <row r="22" spans="1:94" x14ac:dyDescent="0.25">
      <c r="A22" s="99">
        <v>14</v>
      </c>
      <c r="B22" s="99" t="s">
        <v>299</v>
      </c>
      <c r="C22" s="99" t="s">
        <v>302</v>
      </c>
      <c r="D22" s="99" t="s">
        <v>300</v>
      </c>
      <c r="E22" s="1" t="s">
        <v>264</v>
      </c>
      <c r="F22" s="1" t="s">
        <v>163</v>
      </c>
      <c r="W22" s="63">
        <v>90</v>
      </c>
      <c r="AA22" s="128"/>
      <c r="AD22" s="128"/>
      <c r="AF22" s="62">
        <v>99</v>
      </c>
      <c r="BE22">
        <f t="shared" ref="BE22" si="65">N22+W22+AF22+AN22+AV22+BD22</f>
        <v>189</v>
      </c>
      <c r="BF22" s="24">
        <f>IF($O$4&gt;0,(LARGE(($N22,$W22,$AF22,$AN22,$AV22,$BD22),1)),"0")</f>
        <v>99</v>
      </c>
      <c r="BG22" s="24">
        <f t="shared" ref="BG22" si="66">BE22-BF22</f>
        <v>90</v>
      </c>
    </row>
  </sheetData>
  <mergeCells count="32">
    <mergeCell ref="A1:BK1"/>
    <mergeCell ref="A3:B3"/>
    <mergeCell ref="C3:E3"/>
    <mergeCell ref="F3:N3"/>
    <mergeCell ref="O3:W3"/>
    <mergeCell ref="X3:AN5"/>
    <mergeCell ref="BE3:BH3"/>
    <mergeCell ref="BJ3:BK7"/>
    <mergeCell ref="A4:B4"/>
    <mergeCell ref="C4:E4"/>
    <mergeCell ref="F4:N4"/>
    <mergeCell ref="O4:W4"/>
    <mergeCell ref="BE4:BH4"/>
    <mergeCell ref="A5:B5"/>
    <mergeCell ref="C5:E5"/>
    <mergeCell ref="F5:N5"/>
    <mergeCell ref="O5:W5"/>
    <mergeCell ref="BE5:BH5"/>
    <mergeCell ref="A6:E7"/>
    <mergeCell ref="G6:N6"/>
    <mergeCell ref="O6:W6"/>
    <mergeCell ref="X6:AF6"/>
    <mergeCell ref="AG6:AN6"/>
    <mergeCell ref="AW6:BD6"/>
    <mergeCell ref="BE6:BG6"/>
    <mergeCell ref="G7:N7"/>
    <mergeCell ref="O7:W7"/>
    <mergeCell ref="X7:AF7"/>
    <mergeCell ref="AG7:AN7"/>
    <mergeCell ref="AO7:AV7"/>
    <mergeCell ref="AW7:BD7"/>
    <mergeCell ref="AO6:AV6"/>
  </mergeCells>
  <dataValidations count="8">
    <dataValidation operator="lessThan" allowBlank="1" showInputMessage="1" showErrorMessage="1" sqref="O1:O2 AG1:AG2 AW1:AW2 AW9:AW65435 AG9:AG65435 O9:O65435" xr:uid="{00000000-0002-0000-0600-000000000000}"/>
    <dataValidation type="decimal" allowBlank="1" showInputMessage="1" showErrorMessage="1" sqref="L1:L2 I1:I2 U1:U2 Q1:R2 AI1:AI2 AD1:AD2 Z1:AA2 AL1:AL2 AT1:AT2 AQ1:AQ2 AY1:AY2 BB1:BB2 BB9:BB65435 AY9:AY65435 AT9:AT65435 AQ9:AQ65435 AL9:AL65435 L9:L65435 AI9:AI65435 AD9:AD65435 I9:I65435 U9:U65435 Z9:AA65435 Q9:R65435" xr:uid="{00000000-0002-0000-0600-000001000000}">
      <formula1>0</formula1>
      <formula2>10</formula2>
    </dataValidation>
    <dataValidation type="decimal" allowBlank="1" showInputMessage="1" showErrorMessage="1" sqref="H1:H2 K1:K2 P1:P2 T1:T2 Y1:Y2 AC1:AC2 AK1:AK2 AH1:AH2 AP1:AP2 AS1:AS2 BA1:BA2 AX1:AX2 AX9:AX65435 BA9:BA65435 AP9:AP65435 AS9:AS65435 AH9:AH65435 K9:K65435 T9:T65435 P9:P65435 Y9:Y65435 AC9:AC65435 H9:H65435 AK9:AK65435" xr:uid="{00000000-0002-0000-0600-000002000000}">
      <formula1>0</formula1>
      <formula2>100</formula2>
    </dataValidation>
    <dataValidation type="list" allowBlank="1" showInputMessage="1" showErrorMessage="1" sqref="BJ1:BJ2 BJ9:BJ65435" xr:uid="{00000000-0002-0000-0600-000003000000}">
      <formula1>"ja,nee"</formula1>
    </dataValidation>
    <dataValidation type="whole" operator="lessThan" allowBlank="1" showInputMessage="1" showErrorMessage="1" sqref="BI6" xr:uid="{00000000-0002-0000-0600-000004000000}">
      <formula1>340</formula1>
    </dataValidation>
    <dataValidation type="whole" operator="lessThan" allowBlank="1" showInputMessage="1" showErrorMessage="1" sqref="BI5" xr:uid="{00000000-0002-0000-0600-000005000000}">
      <formula1>9</formula1>
    </dataValidation>
    <dataValidation type="whole" allowBlank="1" showInputMessage="1" showErrorMessage="1" sqref="BI4" xr:uid="{00000000-0002-0000-0600-000006000000}">
      <formula1>1</formula1>
      <formula2>2</formula2>
    </dataValidation>
    <dataValidation type="whole" allowBlank="1" showInputMessage="1" showErrorMessage="1" sqref="BI3" xr:uid="{00000000-0002-0000-0600-000007000000}">
      <formula1>1</formula1>
      <formula2>4</formula2>
    </dataValidation>
  </dataValidations>
  <printOptions headings="1" gridLines="1"/>
  <pageMargins left="0.19685039370078741" right="0" top="0.98425196850393704" bottom="0.98425196850393704" header="0.51181102362204722" footer="0.51181102362204722"/>
  <pageSetup paperSize="9" scale="89" fitToWidth="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2817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18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19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0" r:id="rId7" name="Button 4">
              <controlPr defaultSize="0" print="0" autoFill="0" autoPict="0" macro="[0]!Sort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1" r:id="rId8" name="Button 5">
              <controlPr defaultSize="0" print="0" autoFill="0" autoPict="0" macro="[0]!verbergen">
                <anchor moveWithCells="1" sizeWithCells="1">
                  <from>
                    <xdr:col>61</xdr:col>
                    <xdr:colOff>31750</xdr:colOff>
                    <xdr:row>2</xdr:row>
                    <xdr:rowOff>12700</xdr:rowOff>
                  </from>
                  <to>
                    <xdr:col>63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2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3" r:id="rId10" name="Button 7">
              <controlPr defaultSize="0" print="0" autoFill="0" autoPict="0" macro="[0]!Sort_Pl_Punten_2">
                <anchor moveWithCells="1" sizeWithCells="1">
                  <from>
                    <xdr:col>22</xdr:col>
                    <xdr:colOff>0</xdr:colOff>
                    <xdr:row>7</xdr:row>
                    <xdr:rowOff>12700</xdr:rowOff>
                  </from>
                  <to>
                    <xdr:col>23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4" r:id="rId11" name="Button 8">
              <controlPr defaultSize="0" print="0" autoFill="0" autoPict="0" macro="[0]!Sort_Pl_Punten_3">
                <anchor moveWithCells="1" sizeWithCells="1">
                  <from>
                    <xdr:col>30</xdr:col>
                    <xdr:colOff>190500</xdr:colOff>
                    <xdr:row>7</xdr:row>
                    <xdr:rowOff>31750</xdr:rowOff>
                  </from>
                  <to>
                    <xdr:col>32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5" r:id="rId12" name="Button 9">
              <controlPr defaultSize="0" print="0" autoFill="0" autoPict="0" macro="[0]!Sort_Pl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6" r:id="rId13" name="Button 10">
              <controlPr defaultSize="0" print="0" autoFill="0" autoPict="0" macro="[0]!Sort_Beste_Punten">
                <anchor moveWithCells="1" sizeWithCells="1">
                  <from>
                    <xdr:col>58</xdr:col>
                    <xdr:colOff>31750</xdr:colOff>
                    <xdr:row>6</xdr:row>
                    <xdr:rowOff>31750</xdr:rowOff>
                  </from>
                  <to>
                    <xdr:col>59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7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8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1517650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9" r:id="rId16" name="Button 13">
              <controlPr defaultSize="0" print="0" autoFill="0" autoPict="0" macro="[0]!Sort_Punten_3">
                <anchor moveWithCells="1" sizeWithCells="1">
                  <from>
                    <xdr:col>23</xdr:col>
                    <xdr:colOff>31750</xdr:colOff>
                    <xdr:row>7</xdr:row>
                    <xdr:rowOff>12700</xdr:rowOff>
                  </from>
                  <to>
                    <xdr:col>30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0" r:id="rId17" name="Button 14">
              <controlPr defaultSize="0" print="0" autoFill="0" autoPict="0" macro="[0]!Sort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1" r:id="rId18" name="Button 15">
              <controlPr defaultSize="0" print="0" autoFill="0" autoPict="0" macro="[0]!Sort_Pl_Punten_4">
                <anchor moveWithCells="1" sizeWithCells="1">
                  <from>
                    <xdr:col>32</xdr:col>
                    <xdr:colOff>0</xdr:colOff>
                    <xdr:row>7</xdr:row>
                    <xdr:rowOff>12700</xdr:rowOff>
                  </from>
                  <to>
                    <xdr:col>38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2" r:id="rId19" name="Button 16">
              <controlPr defaultSize="0" print="0" autoFill="0" autoPict="0" macro="[0]!Sort_Pl_Punten_5">
                <anchor moveWithCells="1" sizeWithCells="1">
                  <from>
                    <xdr:col>40</xdr:col>
                    <xdr:colOff>0</xdr:colOff>
                    <xdr:row>7</xdr:row>
                    <xdr:rowOff>31750</xdr:rowOff>
                  </from>
                  <to>
                    <xdr:col>47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3" r:id="rId20" name="Button 17">
              <controlPr defaultSize="0" print="0" autoFill="0" autoPict="0" macro="[0]!Sort_Punten_3">
                <anchor moveWithCells="1" sizeWithCells="1">
                  <from>
                    <xdr:col>40</xdr:col>
                    <xdr:colOff>0</xdr:colOff>
                    <xdr:row>6</xdr:row>
                    <xdr:rowOff>152400</xdr:rowOff>
                  </from>
                  <to>
                    <xdr:col>46</xdr:col>
                    <xdr:colOff>38100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4" r:id="rId21" name="Button 18">
              <controlPr defaultSize="0" print="0" autoFill="0" autoPict="0" macro="[0]!Sort_Pl_Punten_4">
                <anchor moveWithCells="1" sizeWithCells="1">
                  <from>
                    <xdr:col>48</xdr:col>
                    <xdr:colOff>0</xdr:colOff>
                    <xdr:row>7</xdr:row>
                    <xdr:rowOff>12700</xdr:rowOff>
                  </from>
                  <to>
                    <xdr:col>54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5" r:id="rId22" name="Button 19">
              <controlPr defaultSize="0" print="0" autoFill="0" autoPict="0" macro="[0]!Sort_Pl_Punten_6">
                <anchor moveWithCells="1" sizeWithCells="1">
                  <from>
                    <xdr:col>55</xdr:col>
                    <xdr:colOff>31750</xdr:colOff>
                    <xdr:row>7</xdr:row>
                    <xdr:rowOff>0</xdr:rowOff>
                  </from>
                  <to>
                    <xdr:col>55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6" r:id="rId23" name="Button 20">
              <controlPr defaultSize="0" print="0" autoFill="0" autoPict="0" macro="[0]!Sort_Pl_Punten_4">
                <anchor moveWithCells="1" sizeWithCells="1">
                  <from>
                    <xdr:col>32</xdr:col>
                    <xdr:colOff>0</xdr:colOff>
                    <xdr:row>7</xdr:row>
                    <xdr:rowOff>31750</xdr:rowOff>
                  </from>
                  <to>
                    <xdr:col>39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7" r:id="rId24" name="Button 21">
              <controlPr defaultSize="0" print="0" autoFill="0" autoPict="0" macro="[0]!Sort_Punten_2">
                <anchor moveWithCells="1" sizeWithCells="1">
                  <from>
                    <xdr:col>14</xdr:col>
                    <xdr:colOff>31750</xdr:colOff>
                    <xdr:row>7</xdr:row>
                    <xdr:rowOff>0</xdr:rowOff>
                  </from>
                  <to>
                    <xdr:col>21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8" r:id="rId25" name="Button 22">
              <controlPr defaultSize="0" print="0" autoFill="0" autoPict="0" macro="[0]!Sort_Punten_2">
                <anchor moveWithCells="1" sizeWithCells="1">
                  <from>
                    <xdr:col>23</xdr:col>
                    <xdr:colOff>31750</xdr:colOff>
                    <xdr:row>7</xdr:row>
                    <xdr:rowOff>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9" r:id="rId26" name="Button 23">
              <controlPr defaultSize="0" print="0" autoFill="0" autoPict="0" macro="[0]!Sort_Punten_2">
                <anchor moveWithCells="1" sizeWithCells="1">
                  <from>
                    <xdr:col>23</xdr:col>
                    <xdr:colOff>31750</xdr:colOff>
                    <xdr:row>7</xdr:row>
                    <xdr:rowOff>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585bda71-88ce-428b-9832-95eaa3dce989}" enabled="0" method="" siteId="{585bda71-88ce-428b-9832-95eaa3dce98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21</vt:i4>
      </vt:variant>
      <vt:variant>
        <vt:lpstr>Benoemde bereiken</vt:lpstr>
      </vt:variant>
      <vt:variant>
        <vt:i4>3</vt:i4>
      </vt:variant>
    </vt:vector>
  </HeadingPairs>
  <TitlesOfParts>
    <vt:vector size="24" baseType="lpstr">
      <vt:lpstr>Informatie</vt:lpstr>
      <vt:lpstr>50(AB)</vt:lpstr>
      <vt:lpstr>60(AB)</vt:lpstr>
      <vt:lpstr>70(AB)</vt:lpstr>
      <vt:lpstr>60(C)</vt:lpstr>
      <vt:lpstr>70(C)</vt:lpstr>
      <vt:lpstr>80(C)</vt:lpstr>
      <vt:lpstr>70(DE)</vt:lpstr>
      <vt:lpstr>80(DE)</vt:lpstr>
      <vt:lpstr>90(C)</vt:lpstr>
      <vt:lpstr>90(DE)</vt:lpstr>
      <vt:lpstr>100(DE)</vt:lpstr>
      <vt:lpstr>100(C)</vt:lpstr>
      <vt:lpstr>110(DE)</vt:lpstr>
      <vt:lpstr>120(DE)</vt:lpstr>
      <vt:lpstr>130(DE)</vt:lpstr>
      <vt:lpstr>100-130(CDE)</vt:lpstr>
      <vt:lpstr>Kampioenen</vt:lpstr>
      <vt:lpstr>Diversen</vt:lpstr>
      <vt:lpstr>Instellingen</vt:lpstr>
      <vt:lpstr>Afvaardiging</vt:lpstr>
      <vt:lpstr>Afvaardiging!Afdruktitels</vt:lpstr>
      <vt:lpstr>Diversen!Afdruktitels</vt:lpstr>
      <vt:lpstr>Kampioenen!Afdruktitels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Laura Born</cp:lastModifiedBy>
  <cp:lastPrinted>2026-01-03T20:12:17Z</cp:lastPrinted>
  <dcterms:created xsi:type="dcterms:W3CDTF">2007-03-07T12:54:43Z</dcterms:created>
  <dcterms:modified xsi:type="dcterms:W3CDTF">2026-01-03T20:13:07Z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