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2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3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4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drawings/drawing5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drawings/drawing6.xml" ContentType="application/vnd.openxmlformats-officedocument.drawing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drawings/drawing7.xml" ContentType="application/vnd.openxmlformats-officedocument.drawing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8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drawings/drawing9.xml" ContentType="application/vnd.openxmlformats-officedocument.drawing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drawings/drawing10.xml" ContentType="application/vnd.openxmlformats-officedocument.drawing+xml"/>
  <Override PartName="/xl/ctrlProps/ctrlProp225.xml" ContentType="application/vnd.ms-excel.controlproperties+xml"/>
  <Override PartName="/xl/drawings/drawing11.xml" ContentType="application/vnd.openxmlformats-officedocument.drawing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drawings/drawing12.xml" ContentType="application/vnd.openxmlformats-officedocument.drawing+xml"/>
  <Override PartName="/xl/ctrlProps/ctrlProp230.xml" ContentType="application/vnd.ms-excel.controlproperties+xml"/>
  <Override PartName="/xl/drawings/drawing13.xml" ContentType="application/vnd.openxmlformats-officedocument.drawing+xml"/>
  <Override PartName="/xl/ctrlProps/ctrlProp23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havi-my.sharepoint.com/personal/laura_born_havi_com/Documents/PPSV Bussloo/Kring Berkel IJssel/Outdoor 2026/Selecties/Uitslagen website/"/>
    </mc:Choice>
  </mc:AlternateContent>
  <xr:revisionPtr revIDLastSave="0" documentId="8_{48E85B23-9D40-453D-9326-331F81415850}" xr6:coauthVersionLast="47" xr6:coauthVersionMax="47" xr10:uidLastSave="{00000000-0000-0000-0000-000000000000}"/>
  <bookViews>
    <workbookView xWindow="28695" yWindow="0" windowWidth="26010" windowHeight="20985" tabRatio="844" activeTab="3" xr2:uid="{00000000-000D-0000-FFFF-FFFF00000000}"/>
  </bookViews>
  <sheets>
    <sheet name="Informatie" sheetId="165" r:id="rId1"/>
    <sheet name="80 (P)" sheetId="164" r:id="rId2"/>
    <sheet name="90 (P)" sheetId="163" r:id="rId3"/>
    <sheet name="100 (P)" sheetId="142" r:id="rId4"/>
    <sheet name="110 (P)" sheetId="162" r:id="rId5"/>
    <sheet name="120 (P)" sheetId="161" r:id="rId6"/>
    <sheet name="130 (P)" sheetId="137" r:id="rId7"/>
    <sheet name="135 (P)" sheetId="155" r:id="rId8"/>
    <sheet name="140 (P)" sheetId="160" r:id="rId9"/>
    <sheet name="130-140 (P)" sheetId="159" state="hidden" r:id="rId10"/>
    <sheet name="Kampioenen" sheetId="59" r:id="rId11"/>
    <sheet name="Diversen" sheetId="103" r:id="rId12"/>
    <sheet name="Instellingen" sheetId="80" r:id="rId13"/>
    <sheet name="Afvaardiging" sheetId="5" r:id="rId14"/>
  </sheets>
  <externalReferences>
    <externalReference r:id="rId15"/>
  </externalReferences>
  <definedNames>
    <definedName name="Dressuur" localSheetId="11">Diversen!#REF!</definedName>
    <definedName name="Dressuur_1" localSheetId="11">Diversen!#REF!</definedName>
    <definedName name="Dressuur_2" localSheetId="11">Diversen!#REF!</definedName>
    <definedName name="Dressuur_3" localSheetId="11">Diversen!#REF!</definedName>
    <definedName name="_xlnm.Print_Titles" localSheetId="13">Afvaardiging!$3:$4</definedName>
    <definedName name="_xlnm.Print_Titles" localSheetId="11">Diversen!$8:$8</definedName>
    <definedName name="_xlnm.Print_Titles" localSheetId="10">Kampioenen!$4:$4</definedName>
    <definedName name="Springen" localSheetId="11">Diversen!#REF!</definedName>
    <definedName name="Springen_1" localSheetId="11">Diversen!#REF!</definedName>
    <definedName name="Springen_10" localSheetId="11">Diversen!#REF!</definedName>
    <definedName name="Springen_11" localSheetId="11">Diversen!#REF!</definedName>
    <definedName name="Springen_12" localSheetId="11">Diversen!#REF!</definedName>
    <definedName name="Springen_13" localSheetId="11">Diversen!#REF!</definedName>
    <definedName name="Springen_14" localSheetId="11">Diversen!#REF!</definedName>
    <definedName name="Springen_15" localSheetId="11">Diversen!#REF!</definedName>
    <definedName name="Springen_16" localSheetId="11">Diversen!#REF!</definedName>
    <definedName name="Springen_17" localSheetId="11">Diversen!#REF!</definedName>
    <definedName name="Springen_18" localSheetId="11">Diversen!#REF!</definedName>
    <definedName name="Springen_19" localSheetId="11">Diversen!#REF!</definedName>
    <definedName name="Springen_2" localSheetId="11">Diversen!#REF!</definedName>
    <definedName name="Springen_3" localSheetId="11">Diversen!#REF!</definedName>
    <definedName name="Springen_4" localSheetId="11">Diversen!#REF!</definedName>
    <definedName name="Springen_5" localSheetId="11">Diversen!#REF!</definedName>
    <definedName name="Springen_6" localSheetId="11">Diversen!#REF!</definedName>
    <definedName name="Springen_7" localSheetId="11">Diversen!#REF!</definedName>
    <definedName name="Springen_8" localSheetId="11">Diversen!#REF!</definedName>
    <definedName name="Springen_9" localSheetId="11">Diversen!#REF!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64" l="1"/>
  <c r="A10" i="164"/>
  <c r="A11" i="164"/>
  <c r="A12" i="164"/>
  <c r="A13" i="164"/>
  <c r="A14" i="164"/>
  <c r="A15" i="164"/>
  <c r="A16" i="164"/>
  <c r="A17" i="164"/>
  <c r="BF17" i="164"/>
  <c r="BH11" i="163"/>
  <c r="BH10" i="163"/>
  <c r="BF11" i="163"/>
  <c r="BE13" i="142"/>
  <c r="BE9" i="142"/>
  <c r="A13" i="162"/>
  <c r="A14" i="162"/>
  <c r="A15" i="162"/>
  <c r="A16" i="162"/>
  <c r="A17" i="162"/>
  <c r="A18" i="162"/>
  <c r="A9" i="162"/>
  <c r="A10" i="162"/>
  <c r="A11" i="162"/>
  <c r="A12" i="162"/>
  <c r="BD12" i="161"/>
  <c r="BD11" i="161"/>
  <c r="BD10" i="161"/>
  <c r="BD9" i="161"/>
  <c r="CM12" i="161"/>
  <c r="CM11" i="161"/>
  <c r="CM10" i="161"/>
  <c r="CM9" i="161"/>
  <c r="CL12" i="161"/>
  <c r="CL11" i="161"/>
  <c r="CL10" i="161"/>
  <c r="CL9" i="161"/>
  <c r="CK12" i="161"/>
  <c r="CK11" i="161"/>
  <c r="CK10" i="161"/>
  <c r="CK9" i="161"/>
  <c r="CJ12" i="161"/>
  <c r="CJ11" i="161"/>
  <c r="CJ10" i="161"/>
  <c r="CJ9" i="161"/>
  <c r="CH12" i="161"/>
  <c r="CH11" i="161"/>
  <c r="CH10" i="161"/>
  <c r="CH9" i="161"/>
  <c r="CG12" i="161"/>
  <c r="CG11" i="161"/>
  <c r="CG10" i="161"/>
  <c r="CG9" i="161"/>
  <c r="CF12" i="161"/>
  <c r="CF11" i="161"/>
  <c r="CF10" i="161"/>
  <c r="CF9" i="161"/>
  <c r="CE12" i="161"/>
  <c r="CE11" i="161"/>
  <c r="CE10" i="161"/>
  <c r="CE9" i="161"/>
  <c r="CC12" i="161"/>
  <c r="CC11" i="161"/>
  <c r="CC10" i="161"/>
  <c r="CC9" i="161"/>
  <c r="CB12" i="161"/>
  <c r="CB11" i="161"/>
  <c r="CB10" i="161"/>
  <c r="CB9" i="161"/>
  <c r="CA12" i="161"/>
  <c r="CA11" i="161"/>
  <c r="CA10" i="161"/>
  <c r="CA9" i="161"/>
  <c r="BZ12" i="161"/>
  <c r="BZ11" i="161"/>
  <c r="BZ10" i="161"/>
  <c r="BZ9" i="161"/>
  <c r="BX12" i="161"/>
  <c r="BX11" i="161"/>
  <c r="BX10" i="161"/>
  <c r="BX9" i="161"/>
  <c r="BW12" i="161"/>
  <c r="BW11" i="161"/>
  <c r="BW10" i="161"/>
  <c r="BW9" i="161"/>
  <c r="BV12" i="161"/>
  <c r="BV11" i="161"/>
  <c r="BV10" i="161"/>
  <c r="BV9" i="161"/>
  <c r="BU12" i="161"/>
  <c r="BU11" i="161"/>
  <c r="BU10" i="161"/>
  <c r="BU9" i="161"/>
  <c r="BS12" i="161"/>
  <c r="BS11" i="161"/>
  <c r="BS10" i="161"/>
  <c r="BS9" i="161"/>
  <c r="BR12" i="161"/>
  <c r="BR11" i="161"/>
  <c r="BR10" i="161"/>
  <c r="BR9" i="161"/>
  <c r="BQ12" i="161"/>
  <c r="BQ11" i="161"/>
  <c r="BQ10" i="161"/>
  <c r="BQ9" i="161"/>
  <c r="BP12" i="161"/>
  <c r="BP11" i="161"/>
  <c r="BP10" i="161"/>
  <c r="BP9" i="161"/>
  <c r="BN12" i="161"/>
  <c r="BN11" i="161"/>
  <c r="BN10" i="161"/>
  <c r="BN9" i="161"/>
  <c r="BM12" i="161"/>
  <c r="BM11" i="161"/>
  <c r="BM10" i="161"/>
  <c r="BM9" i="161"/>
  <c r="BL12" i="161"/>
  <c r="BL11" i="161"/>
  <c r="BL10" i="161"/>
  <c r="BL9" i="161"/>
  <c r="BK12" i="161"/>
  <c r="BK11" i="161"/>
  <c r="BK10" i="161"/>
  <c r="BK9" i="161"/>
  <c r="BC12" i="161"/>
  <c r="BC11" i="161"/>
  <c r="BC10" i="161"/>
  <c r="BC9" i="161"/>
  <c r="CM18" i="162"/>
  <c r="CM17" i="162"/>
  <c r="CM13" i="162"/>
  <c r="CM15" i="162"/>
  <c r="CM14" i="162"/>
  <c r="CM16" i="162"/>
  <c r="CM11" i="162"/>
  <c r="CM12" i="162"/>
  <c r="CM9" i="162"/>
  <c r="CM10" i="162"/>
  <c r="CL18" i="162"/>
  <c r="CL17" i="162"/>
  <c r="CL13" i="162"/>
  <c r="CL15" i="162"/>
  <c r="CL14" i="162"/>
  <c r="CL16" i="162"/>
  <c r="CL11" i="162"/>
  <c r="CL12" i="162"/>
  <c r="CL9" i="162"/>
  <c r="CL10" i="162"/>
  <c r="CK18" i="162"/>
  <c r="CK17" i="162"/>
  <c r="CK13" i="162"/>
  <c r="CK15" i="162"/>
  <c r="CK14" i="162"/>
  <c r="CK16" i="162"/>
  <c r="CK11" i="162"/>
  <c r="CK12" i="162"/>
  <c r="CK9" i="162"/>
  <c r="CK10" i="162"/>
  <c r="CJ18" i="162"/>
  <c r="CJ17" i="162"/>
  <c r="CJ13" i="162"/>
  <c r="CJ15" i="162"/>
  <c r="CJ14" i="162"/>
  <c r="CJ16" i="162"/>
  <c r="CJ11" i="162"/>
  <c r="CJ12" i="162"/>
  <c r="CJ9" i="162"/>
  <c r="CJ10" i="162"/>
  <c r="CH18" i="162"/>
  <c r="CH17" i="162"/>
  <c r="CH13" i="162"/>
  <c r="CH15" i="162"/>
  <c r="CH14" i="162"/>
  <c r="CH16" i="162"/>
  <c r="CH11" i="162"/>
  <c r="CH12" i="162"/>
  <c r="CH9" i="162"/>
  <c r="CH10" i="162"/>
  <c r="CG18" i="162"/>
  <c r="CG17" i="162"/>
  <c r="CG13" i="162"/>
  <c r="CG15" i="162"/>
  <c r="CG14" i="162"/>
  <c r="CG16" i="162"/>
  <c r="CG11" i="162"/>
  <c r="CG12" i="162"/>
  <c r="CG9" i="162"/>
  <c r="CG10" i="162"/>
  <c r="CF18" i="162"/>
  <c r="CF17" i="162"/>
  <c r="CF13" i="162"/>
  <c r="CF15" i="162"/>
  <c r="CF14" i="162"/>
  <c r="CF16" i="162"/>
  <c r="CF11" i="162"/>
  <c r="CF12" i="162"/>
  <c r="CF9" i="162"/>
  <c r="CF10" i="162"/>
  <c r="CE18" i="162"/>
  <c r="CE17" i="162"/>
  <c r="CE13" i="162"/>
  <c r="CE15" i="162"/>
  <c r="CE14" i="162"/>
  <c r="CE16" i="162"/>
  <c r="CE11" i="162"/>
  <c r="CE12" i="162"/>
  <c r="CE9" i="162"/>
  <c r="CE10" i="162"/>
  <c r="CC18" i="162"/>
  <c r="CC17" i="162"/>
  <c r="CC13" i="162"/>
  <c r="CC15" i="162"/>
  <c r="CC14" i="162"/>
  <c r="CC16" i="162"/>
  <c r="CC11" i="162"/>
  <c r="CC12" i="162"/>
  <c r="CC9" i="162"/>
  <c r="CC10" i="162"/>
  <c r="CB18" i="162"/>
  <c r="CB17" i="162"/>
  <c r="CB13" i="162"/>
  <c r="CB15" i="162"/>
  <c r="CB14" i="162"/>
  <c r="CB16" i="162"/>
  <c r="CB11" i="162"/>
  <c r="CB12" i="162"/>
  <c r="CB9" i="162"/>
  <c r="CB10" i="162"/>
  <c r="CA18" i="162"/>
  <c r="CA17" i="162"/>
  <c r="CA13" i="162"/>
  <c r="CA15" i="162"/>
  <c r="CA14" i="162"/>
  <c r="CA16" i="162"/>
  <c r="CA11" i="162"/>
  <c r="CA12" i="162"/>
  <c r="CA9" i="162"/>
  <c r="CA10" i="162"/>
  <c r="BZ18" i="162"/>
  <c r="BZ17" i="162"/>
  <c r="BZ13" i="162"/>
  <c r="BZ15" i="162"/>
  <c r="BZ14" i="162"/>
  <c r="BZ16" i="162"/>
  <c r="BZ11" i="162"/>
  <c r="BZ12" i="162"/>
  <c r="BZ9" i="162"/>
  <c r="BZ10" i="162"/>
  <c r="BX18" i="162"/>
  <c r="BX17" i="162"/>
  <c r="BX13" i="162"/>
  <c r="BX15" i="162"/>
  <c r="BX14" i="162"/>
  <c r="BX16" i="162"/>
  <c r="BX11" i="162"/>
  <c r="BX12" i="162"/>
  <c r="BX9" i="162"/>
  <c r="BX10" i="162"/>
  <c r="BW18" i="162"/>
  <c r="BW17" i="162"/>
  <c r="BW13" i="162"/>
  <c r="BW15" i="162"/>
  <c r="BW14" i="162"/>
  <c r="BW16" i="162"/>
  <c r="BW11" i="162"/>
  <c r="BW12" i="162"/>
  <c r="BW9" i="162"/>
  <c r="BW10" i="162"/>
  <c r="BV18" i="162"/>
  <c r="BV17" i="162"/>
  <c r="BV13" i="162"/>
  <c r="BV15" i="162"/>
  <c r="BV14" i="162"/>
  <c r="BV16" i="162"/>
  <c r="BV11" i="162"/>
  <c r="BV12" i="162"/>
  <c r="BV9" i="162"/>
  <c r="BV10" i="162"/>
  <c r="BU18" i="162"/>
  <c r="BU17" i="162"/>
  <c r="BU13" i="162"/>
  <c r="BU15" i="162"/>
  <c r="BU14" i="162"/>
  <c r="BU16" i="162"/>
  <c r="BU11" i="162"/>
  <c r="BU12" i="162"/>
  <c r="BU9" i="162"/>
  <c r="BU10" i="162"/>
  <c r="BS18" i="162"/>
  <c r="BS17" i="162"/>
  <c r="BS13" i="162"/>
  <c r="BS15" i="162"/>
  <c r="BS14" i="162"/>
  <c r="BS16" i="162"/>
  <c r="BS11" i="162"/>
  <c r="BS12" i="162"/>
  <c r="BS9" i="162"/>
  <c r="BS10" i="162"/>
  <c r="BR18" i="162"/>
  <c r="BR17" i="162"/>
  <c r="BR13" i="162"/>
  <c r="BR15" i="162"/>
  <c r="BR14" i="162"/>
  <c r="BR16" i="162"/>
  <c r="BR11" i="162"/>
  <c r="BR12" i="162"/>
  <c r="BR9" i="162"/>
  <c r="BR10" i="162"/>
  <c r="BQ18" i="162"/>
  <c r="BQ17" i="162"/>
  <c r="BQ13" i="162"/>
  <c r="BQ15" i="162"/>
  <c r="BQ14" i="162"/>
  <c r="BQ16" i="162"/>
  <c r="BQ11" i="162"/>
  <c r="BQ12" i="162"/>
  <c r="BQ9" i="162"/>
  <c r="BQ10" i="162"/>
  <c r="BP18" i="162"/>
  <c r="BP17" i="162"/>
  <c r="BP13" i="162"/>
  <c r="BP15" i="162"/>
  <c r="BP14" i="162"/>
  <c r="BP16" i="162"/>
  <c r="BP11" i="162"/>
  <c r="BP12" i="162"/>
  <c r="BP9" i="162"/>
  <c r="BP10" i="162"/>
  <c r="BN18" i="162"/>
  <c r="BN17" i="162"/>
  <c r="BN13" i="162"/>
  <c r="BN15" i="162"/>
  <c r="BN14" i="162"/>
  <c r="BN16" i="162"/>
  <c r="BN11" i="162"/>
  <c r="BN12" i="162"/>
  <c r="BN9" i="162"/>
  <c r="BN10" i="162"/>
  <c r="BM18" i="162"/>
  <c r="BM17" i="162"/>
  <c r="BM13" i="162"/>
  <c r="BM15" i="162"/>
  <c r="BM14" i="162"/>
  <c r="BM16" i="162"/>
  <c r="BM11" i="162"/>
  <c r="BM12" i="162"/>
  <c r="BM9" i="162"/>
  <c r="BM10" i="162"/>
  <c r="BL18" i="162"/>
  <c r="BL17" i="162"/>
  <c r="BL13" i="162"/>
  <c r="BL15" i="162"/>
  <c r="BL14" i="162"/>
  <c r="BL16" i="162"/>
  <c r="BL11" i="162"/>
  <c r="BL12" i="162"/>
  <c r="BL9" i="162"/>
  <c r="BL10" i="162"/>
  <c r="BK18" i="162"/>
  <c r="BK17" i="162"/>
  <c r="BK13" i="162"/>
  <c r="BK15" i="162"/>
  <c r="BK14" i="162"/>
  <c r="BK16" i="162"/>
  <c r="BK11" i="162"/>
  <c r="BK12" i="162"/>
  <c r="BK9" i="162"/>
  <c r="BK10" i="162"/>
  <c r="BC18" i="162"/>
  <c r="BC17" i="162"/>
  <c r="BC13" i="162"/>
  <c r="BC15" i="162"/>
  <c r="BC14" i="162"/>
  <c r="BC16" i="162"/>
  <c r="BC11" i="162"/>
  <c r="BC12" i="162"/>
  <c r="BC9" i="162"/>
  <c r="BC10" i="162"/>
  <c r="BF13" i="164"/>
  <c r="CN9" i="137"/>
  <c r="CM9" i="137"/>
  <c r="CL9" i="137"/>
  <c r="CK9" i="137"/>
  <c r="CJ9" i="137"/>
  <c r="CI9" i="137"/>
  <c r="CH9" i="137"/>
  <c r="CG9" i="137"/>
  <c r="CF9" i="137"/>
  <c r="CE9" i="137"/>
  <c r="CD9" i="137"/>
  <c r="CC9" i="137"/>
  <c r="CB9" i="137"/>
  <c r="CA9" i="137"/>
  <c r="BZ9" i="137"/>
  <c r="BY9" i="137"/>
  <c r="BX9" i="137"/>
  <c r="BW9" i="137"/>
  <c r="BV9" i="137"/>
  <c r="BU9" i="137"/>
  <c r="BT9" i="137"/>
  <c r="BS9" i="137"/>
  <c r="BR9" i="137"/>
  <c r="BQ9" i="137"/>
  <c r="BP9" i="137"/>
  <c r="BO9" i="137"/>
  <c r="BN9" i="137"/>
  <c r="BM9" i="137"/>
  <c r="BL9" i="137"/>
  <c r="BK9" i="137"/>
  <c r="BC9" i="137"/>
  <c r="BE9" i="137" s="1"/>
  <c r="BE12" i="142"/>
  <c r="BE10" i="142"/>
  <c r="BE11" i="142"/>
  <c r="CN12" i="142"/>
  <c r="CN10" i="142"/>
  <c r="CN11" i="142"/>
  <c r="CM12" i="142"/>
  <c r="CM10" i="142"/>
  <c r="CM11" i="142"/>
  <c r="CL12" i="142"/>
  <c r="CL10" i="142"/>
  <c r="CL11" i="142"/>
  <c r="CJ12" i="142"/>
  <c r="CJ10" i="142"/>
  <c r="CJ11" i="142"/>
  <c r="CI12" i="142"/>
  <c r="CI10" i="142"/>
  <c r="CI11" i="142"/>
  <c r="CH12" i="142"/>
  <c r="CH10" i="142"/>
  <c r="CH11" i="142"/>
  <c r="CG12" i="142"/>
  <c r="CK12" i="142" s="1"/>
  <c r="CG10" i="142"/>
  <c r="CG11" i="142"/>
  <c r="CK11" i="142" s="1"/>
  <c r="CE12" i="142"/>
  <c r="CE10" i="142"/>
  <c r="CE11" i="142"/>
  <c r="CD12" i="142"/>
  <c r="CD10" i="142"/>
  <c r="CD11" i="142"/>
  <c r="CC12" i="142"/>
  <c r="CC10" i="142"/>
  <c r="CC11" i="142"/>
  <c r="CB12" i="142"/>
  <c r="CF12" i="142" s="1"/>
  <c r="CB10" i="142"/>
  <c r="CF10" i="142" s="1"/>
  <c r="CB11" i="142"/>
  <c r="BZ12" i="142"/>
  <c r="BZ10" i="142"/>
  <c r="BZ11" i="142"/>
  <c r="BY12" i="142"/>
  <c r="BY10" i="142"/>
  <c r="BY11" i="142"/>
  <c r="BX12" i="142"/>
  <c r="BX10" i="142"/>
  <c r="BX11" i="142"/>
  <c r="BW12" i="142"/>
  <c r="CA12" i="142" s="1"/>
  <c r="BW10" i="142"/>
  <c r="CA10" i="142" s="1"/>
  <c r="BW11" i="142"/>
  <c r="CA11" i="142" s="1"/>
  <c r="BU12" i="142"/>
  <c r="BU10" i="142"/>
  <c r="BU11" i="142"/>
  <c r="BT12" i="142"/>
  <c r="BT10" i="142"/>
  <c r="BT11" i="142"/>
  <c r="BS12" i="142"/>
  <c r="BS10" i="142"/>
  <c r="BS11" i="142"/>
  <c r="BR12" i="142"/>
  <c r="BV12" i="142" s="1"/>
  <c r="BR10" i="142"/>
  <c r="BR11" i="142"/>
  <c r="BV11" i="142" s="1"/>
  <c r="BP12" i="142"/>
  <c r="BP10" i="142"/>
  <c r="BP11" i="142"/>
  <c r="BO12" i="142"/>
  <c r="BO10" i="142"/>
  <c r="BO11" i="142"/>
  <c r="BN12" i="142"/>
  <c r="BN10" i="142"/>
  <c r="BN11" i="142"/>
  <c r="BM12" i="142"/>
  <c r="BQ12" i="142" s="1"/>
  <c r="BM10" i="142"/>
  <c r="BQ10" i="142" s="1"/>
  <c r="BM11" i="142"/>
  <c r="BQ11" i="142" s="1"/>
  <c r="BF16" i="164"/>
  <c r="BF14" i="164"/>
  <c r="BF10" i="164"/>
  <c r="BF15" i="164"/>
  <c r="BF12" i="164"/>
  <c r="BF11" i="164"/>
  <c r="BF9" i="164"/>
  <c r="CO16" i="164"/>
  <c r="CO14" i="164"/>
  <c r="CO10" i="164"/>
  <c r="CO15" i="164"/>
  <c r="CO12" i="164"/>
  <c r="CO11" i="164"/>
  <c r="CO9" i="164"/>
  <c r="CN16" i="164"/>
  <c r="CN14" i="164"/>
  <c r="CN10" i="164"/>
  <c r="CN15" i="164"/>
  <c r="CN12" i="164"/>
  <c r="CN11" i="164"/>
  <c r="CN9" i="164"/>
  <c r="CM16" i="164"/>
  <c r="CM14" i="164"/>
  <c r="CM10" i="164"/>
  <c r="CM15" i="164"/>
  <c r="CM12" i="164"/>
  <c r="CM11" i="164"/>
  <c r="CM9" i="164"/>
  <c r="CK16" i="164"/>
  <c r="CK14" i="164"/>
  <c r="CK10" i="164"/>
  <c r="CK15" i="164"/>
  <c r="CK12" i="164"/>
  <c r="CK11" i="164"/>
  <c r="CK9" i="164"/>
  <c r="CJ16" i="164"/>
  <c r="CJ14" i="164"/>
  <c r="CJ10" i="164"/>
  <c r="CJ15" i="164"/>
  <c r="CJ12" i="164"/>
  <c r="CJ11" i="164"/>
  <c r="CJ9" i="164"/>
  <c r="CI16" i="164"/>
  <c r="CI14" i="164"/>
  <c r="CI10" i="164"/>
  <c r="CI15" i="164"/>
  <c r="CI12" i="164"/>
  <c r="CI11" i="164"/>
  <c r="CI9" i="164"/>
  <c r="CH16" i="164"/>
  <c r="CL16" i="164" s="1"/>
  <c r="CH14" i="164"/>
  <c r="CL14" i="164" s="1"/>
  <c r="CH10" i="164"/>
  <c r="CL10" i="164" s="1"/>
  <c r="CH15" i="164"/>
  <c r="CL15" i="164" s="1"/>
  <c r="CH12" i="164"/>
  <c r="CL12" i="164" s="1"/>
  <c r="CH11" i="164"/>
  <c r="CL11" i="164" s="1"/>
  <c r="CH9" i="164"/>
  <c r="CL9" i="164" s="1"/>
  <c r="CF16" i="164"/>
  <c r="CF14" i="164"/>
  <c r="CF10" i="164"/>
  <c r="CF15" i="164"/>
  <c r="CF12" i="164"/>
  <c r="CF11" i="164"/>
  <c r="CF9" i="164"/>
  <c r="CE16" i="164"/>
  <c r="CE14" i="164"/>
  <c r="CE10" i="164"/>
  <c r="CE15" i="164"/>
  <c r="CE12" i="164"/>
  <c r="CE11" i="164"/>
  <c r="CE9" i="164"/>
  <c r="CD16" i="164"/>
  <c r="CD14" i="164"/>
  <c r="CD10" i="164"/>
  <c r="CD15" i="164"/>
  <c r="CD12" i="164"/>
  <c r="CD11" i="164"/>
  <c r="CD9" i="164"/>
  <c r="CC16" i="164"/>
  <c r="CC14" i="164"/>
  <c r="CC10" i="164"/>
  <c r="CC15" i="164"/>
  <c r="CC12" i="164"/>
  <c r="CC11" i="164"/>
  <c r="CG11" i="164" s="1"/>
  <c r="CC9" i="164"/>
  <c r="CG9" i="164" s="1"/>
  <c r="CA16" i="164"/>
  <c r="CA14" i="164"/>
  <c r="CA10" i="164"/>
  <c r="CA15" i="164"/>
  <c r="CA12" i="164"/>
  <c r="CA11" i="164"/>
  <c r="CA9" i="164"/>
  <c r="BZ16" i="164"/>
  <c r="BZ14" i="164"/>
  <c r="BZ10" i="164"/>
  <c r="BZ15" i="164"/>
  <c r="BZ12" i="164"/>
  <c r="BZ11" i="164"/>
  <c r="BZ9" i="164"/>
  <c r="BY16" i="164"/>
  <c r="BY14" i="164"/>
  <c r="BY10" i="164"/>
  <c r="BY15" i="164"/>
  <c r="BY12" i="164"/>
  <c r="BY11" i="164"/>
  <c r="BY9" i="164"/>
  <c r="BX16" i="164"/>
  <c r="CB16" i="164" s="1"/>
  <c r="BX14" i="164"/>
  <c r="CB14" i="164" s="1"/>
  <c r="BX10" i="164"/>
  <c r="CB10" i="164" s="1"/>
  <c r="BX15" i="164"/>
  <c r="CB15" i="164" s="1"/>
  <c r="BX12" i="164"/>
  <c r="CB12" i="164" s="1"/>
  <c r="BX11" i="164"/>
  <c r="CB11" i="164" s="1"/>
  <c r="BX9" i="164"/>
  <c r="CB9" i="164" s="1"/>
  <c r="BV16" i="164"/>
  <c r="BV14" i="164"/>
  <c r="BV10" i="164"/>
  <c r="BV15" i="164"/>
  <c r="BV12" i="164"/>
  <c r="BV11" i="164"/>
  <c r="BV9" i="164"/>
  <c r="BU16" i="164"/>
  <c r="BU14" i="164"/>
  <c r="BU10" i="164"/>
  <c r="BU15" i="164"/>
  <c r="BU12" i="164"/>
  <c r="BU11" i="164"/>
  <c r="BU9" i="164"/>
  <c r="BT16" i="164"/>
  <c r="BT14" i="164"/>
  <c r="BT10" i="164"/>
  <c r="BT15" i="164"/>
  <c r="BT12" i="164"/>
  <c r="BT11" i="164"/>
  <c r="BT9" i="164"/>
  <c r="BS16" i="164"/>
  <c r="BW16" i="164" s="1"/>
  <c r="BS14" i="164"/>
  <c r="BW14" i="164" s="1"/>
  <c r="BS10" i="164"/>
  <c r="BW10" i="164" s="1"/>
  <c r="BS15" i="164"/>
  <c r="BW15" i="164" s="1"/>
  <c r="BS12" i="164"/>
  <c r="BW12" i="164" s="1"/>
  <c r="BS11" i="164"/>
  <c r="BW11" i="164" s="1"/>
  <c r="BS9" i="164"/>
  <c r="BQ16" i="164"/>
  <c r="BQ14" i="164"/>
  <c r="BQ10" i="164"/>
  <c r="BQ15" i="164"/>
  <c r="BQ12" i="164"/>
  <c r="BQ11" i="164"/>
  <c r="BQ9" i="164"/>
  <c r="BP16" i="164"/>
  <c r="BP14" i="164"/>
  <c r="BP10" i="164"/>
  <c r="BP15" i="164"/>
  <c r="BP12" i="164"/>
  <c r="BP11" i="164"/>
  <c r="BP9" i="164"/>
  <c r="BO16" i="164"/>
  <c r="BO14" i="164"/>
  <c r="BO10" i="164"/>
  <c r="BO15" i="164"/>
  <c r="BO12" i="164"/>
  <c r="BO11" i="164"/>
  <c r="BO9" i="164"/>
  <c r="BN16" i="164"/>
  <c r="BR16" i="164" s="1"/>
  <c r="BN14" i="164"/>
  <c r="BR14" i="164" s="1"/>
  <c r="BN10" i="164"/>
  <c r="BR10" i="164" s="1"/>
  <c r="BN15" i="164"/>
  <c r="BR15" i="164" s="1"/>
  <c r="BN12" i="164"/>
  <c r="BR12" i="164" s="1"/>
  <c r="BN11" i="164"/>
  <c r="BR11" i="164" s="1"/>
  <c r="BN9" i="164"/>
  <c r="BR9" i="164" s="1"/>
  <c r="BF9" i="163"/>
  <c r="BF10" i="163"/>
  <c r="CO9" i="163"/>
  <c r="CO10" i="163"/>
  <c r="CN9" i="163"/>
  <c r="CN10" i="163"/>
  <c r="CM9" i="163"/>
  <c r="CM10" i="163"/>
  <c r="CK9" i="163"/>
  <c r="CK10" i="163"/>
  <c r="CJ9" i="163"/>
  <c r="CJ10" i="163"/>
  <c r="CI9" i="163"/>
  <c r="CI10" i="163"/>
  <c r="CH9" i="163"/>
  <c r="CL9" i="163" s="1"/>
  <c r="CH10" i="163"/>
  <c r="CL10" i="163" s="1"/>
  <c r="CF9" i="163"/>
  <c r="CF10" i="163"/>
  <c r="CE9" i="163"/>
  <c r="CE10" i="163"/>
  <c r="CD9" i="163"/>
  <c r="CD10" i="163"/>
  <c r="CC9" i="163"/>
  <c r="CG9" i="163" s="1"/>
  <c r="CC10" i="163"/>
  <c r="CG10" i="163" s="1"/>
  <c r="CA9" i="163"/>
  <c r="CA10" i="163"/>
  <c r="BZ9" i="163"/>
  <c r="BZ10" i="163"/>
  <c r="BY9" i="163"/>
  <c r="BY10" i="163"/>
  <c r="BX9" i="163"/>
  <c r="BX10" i="163"/>
  <c r="CB10" i="163" s="1"/>
  <c r="BV9" i="163"/>
  <c r="BV10" i="163"/>
  <c r="BU9" i="163"/>
  <c r="BU10" i="163"/>
  <c r="BT9" i="163"/>
  <c r="BT10" i="163"/>
  <c r="BS9" i="163"/>
  <c r="BW9" i="163" s="1"/>
  <c r="BS10" i="163"/>
  <c r="BW10" i="163" s="1"/>
  <c r="BQ9" i="163"/>
  <c r="BQ10" i="163"/>
  <c r="BP9" i="163"/>
  <c r="BP10" i="163"/>
  <c r="BO9" i="163"/>
  <c r="BO10" i="163"/>
  <c r="BN9" i="163"/>
  <c r="BR9" i="163" s="1"/>
  <c r="BN10" i="163"/>
  <c r="BR10" i="163" s="1"/>
  <c r="CP16" i="164"/>
  <c r="BH16" i="164"/>
  <c r="CP14" i="164"/>
  <c r="CP10" i="164"/>
  <c r="CP15" i="164"/>
  <c r="CP12" i="164"/>
  <c r="CP11" i="164"/>
  <c r="CP9" i="164"/>
  <c r="AX7" i="164"/>
  <c r="AP7" i="164"/>
  <c r="AH7" i="164"/>
  <c r="Y7" i="164"/>
  <c r="P7" i="164"/>
  <c r="G7" i="164"/>
  <c r="AX6" i="164"/>
  <c r="AP6" i="164"/>
  <c r="AH6" i="164"/>
  <c r="Y6" i="164"/>
  <c r="P6" i="164"/>
  <c r="G6" i="164"/>
  <c r="P5" i="164"/>
  <c r="P4" i="164"/>
  <c r="BG2" i="164" s="1"/>
  <c r="BJ3" i="164"/>
  <c r="C3" i="164"/>
  <c r="CP2" i="164"/>
  <c r="CO2" i="164"/>
  <c r="CN2" i="164"/>
  <c r="CM2" i="164"/>
  <c r="CK2" i="164"/>
  <c r="CJ2" i="164"/>
  <c r="CI2" i="164"/>
  <c r="CH2" i="164"/>
  <c r="CL2" i="164" s="1"/>
  <c r="CF2" i="164"/>
  <c r="CE2" i="164"/>
  <c r="CD2" i="164"/>
  <c r="CC2" i="164"/>
  <c r="CG2" i="164" s="1"/>
  <c r="CA2" i="164"/>
  <c r="BZ2" i="164"/>
  <c r="BY2" i="164"/>
  <c r="BX2" i="164"/>
  <c r="CB2" i="164" s="1"/>
  <c r="BV2" i="164"/>
  <c r="BU2" i="164"/>
  <c r="BT2" i="164"/>
  <c r="BS2" i="164"/>
  <c r="BQ2" i="164"/>
  <c r="BP2" i="164"/>
  <c r="BO2" i="164"/>
  <c r="BN2" i="164"/>
  <c r="BR2" i="164" s="1"/>
  <c r="BI2" i="164"/>
  <c r="BF2" i="164"/>
  <c r="CP9" i="163"/>
  <c r="CQ9" i="163"/>
  <c r="CP10" i="163"/>
  <c r="AX7" i="163"/>
  <c r="AP7" i="163"/>
  <c r="AH7" i="163"/>
  <c r="Y7" i="163"/>
  <c r="P7" i="163"/>
  <c r="G7" i="163"/>
  <c r="AX6" i="163"/>
  <c r="AP6" i="163"/>
  <c r="AH6" i="163"/>
  <c r="Y6" i="163"/>
  <c r="P6" i="163"/>
  <c r="G6" i="163"/>
  <c r="P5" i="163"/>
  <c r="P4" i="163"/>
  <c r="BJ3" i="163"/>
  <c r="C3" i="163"/>
  <c r="CP2" i="163"/>
  <c r="CO2" i="163"/>
  <c r="CN2" i="163"/>
  <c r="CM2" i="163"/>
  <c r="CK2" i="163"/>
  <c r="CJ2" i="163"/>
  <c r="CI2" i="163"/>
  <c r="CH2" i="163"/>
  <c r="CF2" i="163"/>
  <c r="CE2" i="163"/>
  <c r="CD2" i="163"/>
  <c r="CC2" i="163"/>
  <c r="CG2" i="163" s="1"/>
  <c r="CA2" i="163"/>
  <c r="BZ2" i="163"/>
  <c r="BY2" i="163"/>
  <c r="BX2" i="163"/>
  <c r="BV2" i="163"/>
  <c r="BU2" i="163"/>
  <c r="BT2" i="163"/>
  <c r="BS2" i="163"/>
  <c r="BW2" i="163" s="1"/>
  <c r="BQ2" i="163"/>
  <c r="BP2" i="163"/>
  <c r="BO2" i="163"/>
  <c r="BN2" i="163"/>
  <c r="BI2" i="163"/>
  <c r="BG2" i="163"/>
  <c r="BF2" i="163"/>
  <c r="CO12" i="142"/>
  <c r="CO10" i="142"/>
  <c r="CO11" i="142"/>
  <c r="BG10" i="142"/>
  <c r="AU7" i="162"/>
  <c r="AM7" i="162"/>
  <c r="AE7" i="162"/>
  <c r="W7" i="162"/>
  <c r="O7" i="162"/>
  <c r="G7" i="162"/>
  <c r="AU6" i="162"/>
  <c r="AM6" i="162"/>
  <c r="AE6" i="162"/>
  <c r="W6" i="162"/>
  <c r="O6" i="162"/>
  <c r="G6" i="162"/>
  <c r="O5" i="162"/>
  <c r="O4" i="162"/>
  <c r="BG3" i="162"/>
  <c r="C3" i="162"/>
  <c r="CM2" i="162"/>
  <c r="CL2" i="162"/>
  <c r="CK2" i="162"/>
  <c r="CJ2" i="162"/>
  <c r="CH2" i="162"/>
  <c r="CG2" i="162"/>
  <c r="CF2" i="162"/>
  <c r="CE2" i="162"/>
  <c r="CC2" i="162"/>
  <c r="CB2" i="162"/>
  <c r="CA2" i="162"/>
  <c r="BZ2" i="162"/>
  <c r="BX2" i="162"/>
  <c r="BW2" i="162"/>
  <c r="BV2" i="162"/>
  <c r="BU2" i="162"/>
  <c r="BY2" i="162" s="1"/>
  <c r="BS2" i="162"/>
  <c r="BR2" i="162"/>
  <c r="BQ2" i="162"/>
  <c r="BP2" i="162"/>
  <c r="BN2" i="162"/>
  <c r="BM2" i="162"/>
  <c r="BL2" i="162"/>
  <c r="BK2" i="162"/>
  <c r="BO2" i="162" s="1"/>
  <c r="BC2" i="162"/>
  <c r="AU7" i="161"/>
  <c r="AM7" i="161"/>
  <c r="AE7" i="161"/>
  <c r="W7" i="161"/>
  <c r="O7" i="161"/>
  <c r="G7" i="161"/>
  <c r="AU6" i="161"/>
  <c r="AM6" i="161"/>
  <c r="AE6" i="161"/>
  <c r="W6" i="161"/>
  <c r="O6" i="161"/>
  <c r="G6" i="161"/>
  <c r="O5" i="161"/>
  <c r="O4" i="161"/>
  <c r="BD2" i="161" s="1"/>
  <c r="BG3" i="161"/>
  <c r="C3" i="161"/>
  <c r="CM2" i="161"/>
  <c r="CL2" i="161"/>
  <c r="CK2" i="161"/>
  <c r="CJ2" i="161"/>
  <c r="CH2" i="161"/>
  <c r="CG2" i="161"/>
  <c r="CF2" i="161"/>
  <c r="CE2" i="161"/>
  <c r="CC2" i="161"/>
  <c r="CB2" i="161"/>
  <c r="CA2" i="161"/>
  <c r="BZ2" i="161"/>
  <c r="BX2" i="161"/>
  <c r="BW2" i="161"/>
  <c r="BV2" i="161"/>
  <c r="BU2" i="161"/>
  <c r="BS2" i="161"/>
  <c r="BR2" i="161"/>
  <c r="BQ2" i="161"/>
  <c r="BP2" i="161"/>
  <c r="BN2" i="161"/>
  <c r="BM2" i="161"/>
  <c r="BL2" i="161"/>
  <c r="BK2" i="161"/>
  <c r="BC2" i="161"/>
  <c r="AU7" i="160"/>
  <c r="AM7" i="160"/>
  <c r="AE7" i="160"/>
  <c r="W7" i="160"/>
  <c r="O7" i="160"/>
  <c r="G7" i="160"/>
  <c r="AU6" i="160"/>
  <c r="AM6" i="160"/>
  <c r="AE6" i="160"/>
  <c r="W6" i="160"/>
  <c r="O6" i="160"/>
  <c r="G6" i="160"/>
  <c r="O5" i="160"/>
  <c r="O4" i="160"/>
  <c r="BD2" i="160" s="1"/>
  <c r="BG3" i="160"/>
  <c r="C3" i="160"/>
  <c r="CM2" i="160"/>
  <c r="CL2" i="160"/>
  <c r="CK2" i="160"/>
  <c r="CJ2" i="160"/>
  <c r="CH2" i="160"/>
  <c r="CG2" i="160"/>
  <c r="CF2" i="160"/>
  <c r="CE2" i="160"/>
  <c r="CI2" i="160" s="1"/>
  <c r="CC2" i="160"/>
  <c r="CB2" i="160"/>
  <c r="CA2" i="160"/>
  <c r="BZ2" i="160"/>
  <c r="BX2" i="160"/>
  <c r="BW2" i="160"/>
  <c r="BY2" i="160" s="1"/>
  <c r="BV2" i="160"/>
  <c r="BU2" i="160"/>
  <c r="BS2" i="160"/>
  <c r="BR2" i="160"/>
  <c r="BQ2" i="160"/>
  <c r="BP2" i="160"/>
  <c r="BT2" i="160" s="1"/>
  <c r="BN2" i="160"/>
  <c r="BM2" i="160"/>
  <c r="BL2" i="160"/>
  <c r="BK2" i="160"/>
  <c r="BO2" i="160" s="1"/>
  <c r="BF2" i="160"/>
  <c r="BC2" i="160"/>
  <c r="CQ2" i="164" l="1"/>
  <c r="BH17" i="164"/>
  <c r="BG13" i="142"/>
  <c r="BG9" i="142"/>
  <c r="BD18" i="162"/>
  <c r="BD15" i="162"/>
  <c r="BD16" i="162"/>
  <c r="BD12" i="162"/>
  <c r="BD10" i="162"/>
  <c r="BD17" i="162"/>
  <c r="BD13" i="162"/>
  <c r="BD14" i="162"/>
  <c r="BD11" i="162"/>
  <c r="BD9" i="162"/>
  <c r="BY10" i="161"/>
  <c r="BY9" i="161"/>
  <c r="BY11" i="161"/>
  <c r="BY12" i="161"/>
  <c r="BE11" i="161"/>
  <c r="BE10" i="161"/>
  <c r="CN12" i="161"/>
  <c r="CN11" i="161"/>
  <c r="CN9" i="161"/>
  <c r="CI12" i="161"/>
  <c r="CI10" i="161"/>
  <c r="CD11" i="161"/>
  <c r="CD10" i="161"/>
  <c r="BT12" i="161"/>
  <c r="BT11" i="161"/>
  <c r="BT10" i="161"/>
  <c r="BT9" i="161"/>
  <c r="BO12" i="161"/>
  <c r="BO11" i="161"/>
  <c r="BO10" i="161"/>
  <c r="BO9" i="161"/>
  <c r="CN10" i="161"/>
  <c r="CI11" i="161"/>
  <c r="CI9" i="161"/>
  <c r="CD12" i="161"/>
  <c r="CD9" i="161"/>
  <c r="BE12" i="161"/>
  <c r="BE9" i="161"/>
  <c r="CB9" i="163"/>
  <c r="CL2" i="163"/>
  <c r="BR2" i="163"/>
  <c r="CF11" i="142"/>
  <c r="CK10" i="142"/>
  <c r="CN11" i="162"/>
  <c r="CI18" i="162"/>
  <c r="CI13" i="162"/>
  <c r="CI16" i="162"/>
  <c r="CD13" i="162"/>
  <c r="BY12" i="162"/>
  <c r="BT9" i="162"/>
  <c r="BO9" i="162"/>
  <c r="CD15" i="162"/>
  <c r="CD18" i="162"/>
  <c r="BY14" i="162"/>
  <c r="BT17" i="162"/>
  <c r="BY9" i="162"/>
  <c r="CD16" i="162"/>
  <c r="BT16" i="162"/>
  <c r="CN13" i="162"/>
  <c r="CN15" i="162"/>
  <c r="CN12" i="162"/>
  <c r="CN9" i="162"/>
  <c r="CI15" i="162"/>
  <c r="CI12" i="162"/>
  <c r="CD14" i="162"/>
  <c r="CD9" i="162"/>
  <c r="BY17" i="162"/>
  <c r="BY16" i="162"/>
  <c r="BT18" i="162"/>
  <c r="BO17" i="162"/>
  <c r="BO15" i="162"/>
  <c r="BO12" i="162"/>
  <c r="CN17" i="162"/>
  <c r="CN16" i="162"/>
  <c r="CN10" i="162"/>
  <c r="CI14" i="162"/>
  <c r="CI9" i="162"/>
  <c r="CI10" i="162"/>
  <c r="CD17" i="162"/>
  <c r="CD11" i="162"/>
  <c r="BY18" i="162"/>
  <c r="BY13" i="162"/>
  <c r="BY11" i="162"/>
  <c r="BT15" i="162"/>
  <c r="BT11" i="162"/>
  <c r="BT10" i="162"/>
  <c r="BO18" i="162"/>
  <c r="BO14" i="162"/>
  <c r="BO11" i="162"/>
  <c r="CN18" i="162"/>
  <c r="CN14" i="162"/>
  <c r="CI17" i="162"/>
  <c r="CI11" i="162"/>
  <c r="CD12" i="162"/>
  <c r="CD10" i="162"/>
  <c r="BY15" i="162"/>
  <c r="BY10" i="162"/>
  <c r="BT13" i="162"/>
  <c r="BT14" i="162"/>
  <c r="BT12" i="162"/>
  <c r="BO13" i="162"/>
  <c r="BO16" i="162"/>
  <c r="BO10" i="162"/>
  <c r="CN2" i="162"/>
  <c r="BD2" i="162"/>
  <c r="BF2" i="162"/>
  <c r="CD2" i="162"/>
  <c r="BG12" i="142"/>
  <c r="BG11" i="142"/>
  <c r="BH2" i="163"/>
  <c r="BV10" i="142"/>
  <c r="BH9" i="163"/>
  <c r="CQ9" i="164"/>
  <c r="CG16" i="164"/>
  <c r="CG14" i="164"/>
  <c r="CG10" i="164"/>
  <c r="CG15" i="164"/>
  <c r="CG12" i="164"/>
  <c r="CQ16" i="164"/>
  <c r="CQ14" i="164"/>
  <c r="CQ10" i="164"/>
  <c r="CQ15" i="164"/>
  <c r="CQ12" i="164"/>
  <c r="CQ11" i="164"/>
  <c r="BH2" i="164"/>
  <c r="BH14" i="164"/>
  <c r="BH15" i="164"/>
  <c r="BH13" i="164"/>
  <c r="BH12" i="164"/>
  <c r="BH11" i="164"/>
  <c r="BH10" i="164"/>
  <c r="BH9" i="164"/>
  <c r="BW9" i="164"/>
  <c r="BW2" i="164"/>
  <c r="CQ10" i="163"/>
  <c r="CQ2" i="163"/>
  <c r="CB2" i="163"/>
  <c r="BT2" i="161"/>
  <c r="CP11" i="142"/>
  <c r="CP10" i="142"/>
  <c r="CP12" i="142"/>
  <c r="CN2" i="161"/>
  <c r="BO2" i="161"/>
  <c r="CI2" i="161"/>
  <c r="BY2" i="161"/>
  <c r="CD2" i="160"/>
  <c r="BE2" i="161"/>
  <c r="BF2" i="161"/>
  <c r="BE2" i="160"/>
  <c r="BT2" i="162"/>
  <c r="CN2" i="160"/>
  <c r="CD2" i="161"/>
  <c r="CI2" i="162"/>
  <c r="AU7" i="159"/>
  <c r="AM7" i="159"/>
  <c r="AE7" i="159"/>
  <c r="W7" i="159"/>
  <c r="O7" i="159"/>
  <c r="G7" i="159"/>
  <c r="AU6" i="159"/>
  <c r="AM6" i="159"/>
  <c r="AE6" i="159"/>
  <c r="W6" i="159"/>
  <c r="O6" i="159"/>
  <c r="G6" i="159"/>
  <c r="O5" i="159"/>
  <c r="O4" i="159"/>
  <c r="BF2" i="159" s="1"/>
  <c r="BG3" i="159"/>
  <c r="C3" i="159"/>
  <c r="CM2" i="159"/>
  <c r="CL2" i="159"/>
  <c r="CK2" i="159"/>
  <c r="CJ2" i="159"/>
  <c r="CN2" i="159" s="1"/>
  <c r="CH2" i="159"/>
  <c r="CG2" i="159"/>
  <c r="CF2" i="159"/>
  <c r="CE2" i="159"/>
  <c r="CI2" i="159" s="1"/>
  <c r="CC2" i="159"/>
  <c r="CB2" i="159"/>
  <c r="CA2" i="159"/>
  <c r="BZ2" i="159"/>
  <c r="CD2" i="159" s="1"/>
  <c r="BX2" i="159"/>
  <c r="BW2" i="159"/>
  <c r="BV2" i="159"/>
  <c r="BU2" i="159"/>
  <c r="BY2" i="159" s="1"/>
  <c r="BS2" i="159"/>
  <c r="BR2" i="159"/>
  <c r="BQ2" i="159"/>
  <c r="BP2" i="159"/>
  <c r="BT2" i="159" s="1"/>
  <c r="BN2" i="159"/>
  <c r="BM2" i="159"/>
  <c r="BL2" i="159"/>
  <c r="BK2" i="159"/>
  <c r="BO2" i="159" s="1"/>
  <c r="BC2" i="159"/>
  <c r="AU7" i="155"/>
  <c r="AM7" i="155"/>
  <c r="AE7" i="155"/>
  <c r="W7" i="155"/>
  <c r="O7" i="155"/>
  <c r="G7" i="155"/>
  <c r="AU6" i="155"/>
  <c r="AM6" i="155"/>
  <c r="AE6" i="155"/>
  <c r="W6" i="155"/>
  <c r="O6" i="155"/>
  <c r="G6" i="155"/>
  <c r="O5" i="155"/>
  <c r="O4" i="155"/>
  <c r="BF2" i="155" s="1"/>
  <c r="BG3" i="155"/>
  <c r="C3" i="155"/>
  <c r="CM2" i="155"/>
  <c r="CL2" i="155"/>
  <c r="CK2" i="155"/>
  <c r="CJ2" i="155"/>
  <c r="CH2" i="155"/>
  <c r="CG2" i="155"/>
  <c r="CF2" i="155"/>
  <c r="CE2" i="155"/>
  <c r="CC2" i="155"/>
  <c r="CB2" i="155"/>
  <c r="CA2" i="155"/>
  <c r="BZ2" i="155"/>
  <c r="BX2" i="155"/>
  <c r="BW2" i="155"/>
  <c r="BV2" i="155"/>
  <c r="BU2" i="155"/>
  <c r="BS2" i="155"/>
  <c r="BR2" i="155"/>
  <c r="BT2" i="155" s="1"/>
  <c r="BQ2" i="155"/>
  <c r="BP2" i="155"/>
  <c r="BN2" i="155"/>
  <c r="BM2" i="155"/>
  <c r="BL2" i="155"/>
  <c r="BK2" i="155"/>
  <c r="BC2" i="155"/>
  <c r="AW7" i="142"/>
  <c r="AO7" i="142"/>
  <c r="AU7" i="137"/>
  <c r="AM7" i="137"/>
  <c r="AU6" i="137"/>
  <c r="AM6" i="137"/>
  <c r="AW6" i="142"/>
  <c r="AO6" i="142"/>
  <c r="AG6" i="142"/>
  <c r="BC2" i="137"/>
  <c r="CM2" i="137"/>
  <c r="CL2" i="137"/>
  <c r="CK2" i="137"/>
  <c r="CJ2" i="137"/>
  <c r="CH2" i="137"/>
  <c r="CG2" i="137"/>
  <c r="CF2" i="137"/>
  <c r="CE2" i="137"/>
  <c r="BE2" i="142"/>
  <c r="CO2" i="142"/>
  <c r="CN2" i="142"/>
  <c r="CM2" i="142"/>
  <c r="CL2" i="142"/>
  <c r="CJ2" i="142"/>
  <c r="CI2" i="142"/>
  <c r="CH2" i="142"/>
  <c r="CG2" i="142"/>
  <c r="O4" i="137"/>
  <c r="BF2" i="137" s="1"/>
  <c r="AG7" i="142"/>
  <c r="X7" i="142"/>
  <c r="O7" i="142"/>
  <c r="G7" i="142"/>
  <c r="X6" i="142"/>
  <c r="O6" i="142"/>
  <c r="G6" i="142"/>
  <c r="O5" i="142"/>
  <c r="O4" i="142"/>
  <c r="BF2" i="142" s="1"/>
  <c r="BI3" i="142"/>
  <c r="C3" i="142"/>
  <c r="CE2" i="142"/>
  <c r="CD2" i="142"/>
  <c r="CC2" i="142"/>
  <c r="CB2" i="142"/>
  <c r="BZ2" i="142"/>
  <c r="BY2" i="142"/>
  <c r="BX2" i="142"/>
  <c r="BW2" i="142"/>
  <c r="BU2" i="142"/>
  <c r="BT2" i="142"/>
  <c r="BS2" i="142"/>
  <c r="BR2" i="142"/>
  <c r="BP2" i="142"/>
  <c r="BO2" i="142"/>
  <c r="BN2" i="142"/>
  <c r="BM2" i="142"/>
  <c r="AE7" i="137"/>
  <c r="W7" i="137"/>
  <c r="O7" i="137"/>
  <c r="G7" i="137"/>
  <c r="AE6" i="137"/>
  <c r="W6" i="137"/>
  <c r="O6" i="137"/>
  <c r="G6" i="137"/>
  <c r="O5" i="137"/>
  <c r="BG3" i="137"/>
  <c r="C3" i="137"/>
  <c r="CC2" i="137"/>
  <c r="CB2" i="137"/>
  <c r="CA2" i="137"/>
  <c r="BZ2" i="137"/>
  <c r="CD2" i="137" s="1"/>
  <c r="BX2" i="137"/>
  <c r="BW2" i="137"/>
  <c r="BV2" i="137"/>
  <c r="BU2" i="137"/>
  <c r="BS2" i="137"/>
  <c r="BR2" i="137"/>
  <c r="BQ2" i="137"/>
  <c r="BP2" i="137"/>
  <c r="BT2" i="137" s="1"/>
  <c r="BN2" i="137"/>
  <c r="BM2" i="137"/>
  <c r="BL2" i="137"/>
  <c r="BK2" i="137"/>
  <c r="BO2" i="137" s="1"/>
  <c r="D2" i="103"/>
  <c r="J2" i="103"/>
  <c r="C3" i="103"/>
  <c r="BY2" i="137"/>
  <c r="BE18" i="162" l="1"/>
  <c r="BE17" i="162"/>
  <c r="BE13" i="162"/>
  <c r="BE15" i="162"/>
  <c r="BE14" i="162"/>
  <c r="BE16" i="162"/>
  <c r="BE11" i="162"/>
  <c r="BE12" i="162"/>
  <c r="BE9" i="162"/>
  <c r="BE10" i="162"/>
  <c r="BE2" i="162"/>
  <c r="CN2" i="137"/>
  <c r="CP2" i="142"/>
  <c r="CN2" i="155"/>
  <c r="BY2" i="155"/>
  <c r="BH2" i="142"/>
  <c r="CK2" i="142"/>
  <c r="BQ2" i="142"/>
  <c r="CI2" i="137"/>
  <c r="BO2" i="155"/>
  <c r="BG2" i="142"/>
  <c r="BV2" i="142"/>
  <c r="CA2" i="142"/>
  <c r="CF2" i="142"/>
  <c r="CD2" i="155"/>
  <c r="CI2" i="155"/>
  <c r="BD2" i="137"/>
  <c r="BE2" i="137" s="1"/>
  <c r="BD2" i="155"/>
  <c r="BE2" i="155" s="1"/>
  <c r="BD2" i="159"/>
  <c r="BE2" i="15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arneveld_1e sel_paspr_1e parc_L" type="6" refreshedVersion="4" background="1">
    <textPr prompt="0" sourceFile="C:\Users\J. Ruiter\Documents\Mijn Concours 3.5 bestanden\DOCUMENTEN\Barneveld_1e sel_paspr_1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Barneveld_1e sel_paspr_2e parc_L" type="6" refreshedVersion="4" background="1">
    <textPr prompt="0" sourceFile="C:\Users\J. Ruiter\Documents\Mijn Concours 3.5 bestanden\DOCUMENTEN\Barneveld_1e sel_paspr_2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L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L1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L12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L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L21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L2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Onwaar" type="6" refreshedVersion="0" background="1">
    <textPr prompt="0" sourceFile="Onwaar" decimal="," thousands=".">
      <textFields>
        <textField/>
      </textFields>
    </textPr>
  </connection>
  <connection id="10" xr16:uid="{00000000-0015-0000-FFFF-FFFF09000000}" name="Spr_Pa_2014_10_11_12" type="6" refreshedVersion="4" background="1" saveData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Spr_Pa_2014_10_11_121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Spr_Pa_2014_10_11_122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Spr_Pa_2014_12_20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Spr_Pa_2014_12_201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Spr_Pa_2015_01_17_18 Bergharen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Spr_Pa_2015_01_17_18 Bergharen1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<sst xmlns="http://schemas.openxmlformats.org/spreadsheetml/2006/main" count="1428" uniqueCount="297">
  <si>
    <t>Ruiter/amazone</t>
  </si>
  <si>
    <t>Paard/pony</t>
  </si>
  <si>
    <t>cat.</t>
  </si>
  <si>
    <t>vereniging</t>
  </si>
  <si>
    <t>pl.</t>
  </si>
  <si>
    <t>opmerking</t>
  </si>
  <si>
    <t>Comb.nr.</t>
  </si>
  <si>
    <t>Selectie uitslagen</t>
  </si>
  <si>
    <t>Kring:</t>
  </si>
  <si>
    <t>Klasse:</t>
  </si>
  <si>
    <t>Cat.:</t>
  </si>
  <si>
    <t>Plaatsingspunten niet gestart:</t>
  </si>
  <si>
    <t>Aantal reserves:</t>
  </si>
  <si>
    <t>Lokatie:</t>
  </si>
  <si>
    <t>Datum:</t>
  </si>
  <si>
    <t>pl.p.</t>
  </si>
  <si>
    <t>Afv.</t>
  </si>
  <si>
    <t>Res.</t>
  </si>
  <si>
    <t>Pl.</t>
  </si>
  <si>
    <t>Afvaardiging aan de Regio Kampioenschappen</t>
  </si>
  <si>
    <t>Volgnr.</t>
  </si>
  <si>
    <t>Klasse</t>
  </si>
  <si>
    <t>pl.pnt</t>
  </si>
  <si>
    <t>Cat.</t>
  </si>
  <si>
    <t>Vereniging</t>
  </si>
  <si>
    <t>Opmerking</t>
  </si>
  <si>
    <t>Aantal wedstrijden:</t>
  </si>
  <si>
    <t>Aantal afvaardiging Regio:</t>
  </si>
  <si>
    <t>Springen</t>
  </si>
  <si>
    <t>Aantal afval resultaten:</t>
  </si>
  <si>
    <t>Tot.</t>
  </si>
  <si>
    <t>afval</t>
  </si>
  <si>
    <t>Beste</t>
  </si>
  <si>
    <t>Waarde</t>
  </si>
  <si>
    <t>Gegevens:</t>
  </si>
  <si>
    <t>Naam van de Kring:</t>
  </si>
  <si>
    <t>Interval plaatsingspunten:</t>
  </si>
  <si>
    <t>1=(1,2,3,etc) / 2=(1,3,5,etc)</t>
  </si>
  <si>
    <t>Aantal selectie wedstrijden:</t>
  </si>
  <si>
    <t>(De laagste waarde heeft voorrang, niet ingevulde gegevens doen niet mee voor de volgorde van het resultaat)</t>
  </si>
  <si>
    <t>Totaal beste plaatsingspunten:</t>
  </si>
  <si>
    <t>(dit is een vaste waarde en heeft de hoogste voorrang)</t>
  </si>
  <si>
    <t>Plaatsingspunten 4e wedstrijd:</t>
  </si>
  <si>
    <t>Plaatsingspunten 3e wedstrijd:</t>
  </si>
  <si>
    <t>Plaatsingspunten 2e wedstrijd:</t>
  </si>
  <si>
    <t>Plaatsingspunten 1e wedstrijd:</t>
  </si>
  <si>
    <t>Totaal alle plaatsingspunten:</t>
  </si>
  <si>
    <t>Omschrijving</t>
  </si>
  <si>
    <t>Lokatie</t>
  </si>
  <si>
    <t>Datum</t>
  </si>
  <si>
    <t>1e wedstrijd</t>
  </si>
  <si>
    <t>2e wedstrijd</t>
  </si>
  <si>
    <t>3e wedstrijd</t>
  </si>
  <si>
    <t>4e wedstrijd</t>
  </si>
  <si>
    <t>Selectie wedstrijd</t>
  </si>
  <si>
    <t>Wedstrijd nummer:</t>
  </si>
  <si>
    <t>klasse</t>
  </si>
  <si>
    <t>Ftn</t>
  </si>
  <si>
    <t>Bar.</t>
  </si>
  <si>
    <t>Stijl tijd</t>
  </si>
  <si>
    <t>Plaatsingspunten niet gefinisht</t>
  </si>
  <si>
    <t>Blanko is volgens plaatsing</t>
  </si>
  <si>
    <t>Volgorde ex-aequo regeling:</t>
  </si>
  <si>
    <t>Afvaardiging Regiokampioenschappen</t>
  </si>
  <si>
    <t>Afv. Regio</t>
  </si>
  <si>
    <t>Aanmelden; Afmelden, Blanko is iedereen</t>
  </si>
  <si>
    <t>kl.</t>
  </si>
  <si>
    <t>Sortering fouten</t>
  </si>
  <si>
    <t>LEES ONDERSTAANDE INFO EERST!!</t>
  </si>
  <si>
    <t>ftn1</t>
  </si>
  <si>
    <t>styl1</t>
  </si>
  <si>
    <t>wvr1</t>
  </si>
  <si>
    <t>ftn2</t>
  </si>
  <si>
    <t>styl2</t>
  </si>
  <si>
    <t>wvr2</t>
  </si>
  <si>
    <t>styl1  1e</t>
  </si>
  <si>
    <t>styl2  1e bar.</t>
  </si>
  <si>
    <t>styl1  2e</t>
  </si>
  <si>
    <t>styl1  3e</t>
  </si>
  <si>
    <t>styl2  3e bar.</t>
  </si>
  <si>
    <t>styl1  4e</t>
  </si>
  <si>
    <t>styl2  4e bar.</t>
  </si>
  <si>
    <t>ftn1  1e</t>
  </si>
  <si>
    <t>ftn2  1e</t>
  </si>
  <si>
    <t>ftn1  2e</t>
  </si>
  <si>
    <t>ftn2  2e</t>
  </si>
  <si>
    <t>ftn1  3e</t>
  </si>
  <si>
    <t>ftn2  3e</t>
  </si>
  <si>
    <t>ftn1  4e</t>
  </si>
  <si>
    <t>ftn2  4e</t>
  </si>
  <si>
    <t xml:space="preserve"> 4e tot ftn</t>
  </si>
  <si>
    <t>3e tot ftn</t>
  </si>
  <si>
    <t>2e tot ftn</t>
  </si>
  <si>
    <t>1e tot ftn</t>
  </si>
  <si>
    <t>tijd1</t>
  </si>
  <si>
    <t>tijd2</t>
  </si>
  <si>
    <t>1: fouten barrage</t>
  </si>
  <si>
    <t>styl2  2e bar.</t>
  </si>
  <si>
    <t>5e wedstrijd</t>
  </si>
  <si>
    <t>6e wedstrijd</t>
  </si>
  <si>
    <t>Plaatsingspunten 6e wedstrijd:</t>
  </si>
  <si>
    <t>Plaatsingspunten 5e wedstrijd:</t>
  </si>
  <si>
    <t>ftn1  5e</t>
  </si>
  <si>
    <t>styl1  5e</t>
  </si>
  <si>
    <t>ftn2  5e</t>
  </si>
  <si>
    <t>styl2  5e bar.</t>
  </si>
  <si>
    <t xml:space="preserve"> 5e tot ftn</t>
  </si>
  <si>
    <t>ftn1  6e</t>
  </si>
  <si>
    <t>styl1  6e</t>
  </si>
  <si>
    <t>ftn2  6e</t>
  </si>
  <si>
    <t>styl2  6e bar.</t>
  </si>
  <si>
    <t xml:space="preserve"> 6e tot ftn</t>
  </si>
  <si>
    <t>5e tot ftn</t>
  </si>
  <si>
    <t xml:space="preserve"> </t>
  </si>
  <si>
    <t>Klasse BB verbergen</t>
  </si>
  <si>
    <t>zie dressuur</t>
  </si>
  <si>
    <t>Zie dressuur</t>
  </si>
  <si>
    <t>Nee</t>
  </si>
  <si>
    <t>Discipline:</t>
  </si>
  <si>
    <t>Ruiter / amazone</t>
  </si>
  <si>
    <t>Maximaal aantal strafpunten</t>
  </si>
  <si>
    <t>1.00</t>
  </si>
  <si>
    <t xml:space="preserve">Import gegevens </t>
  </si>
  <si>
    <t>1.10</t>
  </si>
  <si>
    <t>1.20</t>
  </si>
  <si>
    <t>1.30</t>
  </si>
  <si>
    <t>1.35</t>
  </si>
  <si>
    <t>1.40</t>
  </si>
  <si>
    <t>1.30 - 1.40</t>
  </si>
  <si>
    <t>Klasse 130-140 samenvoegen</t>
  </si>
  <si>
    <t>Reserveruiters die niet ingezet worden, krijgen hun inschrijfgeld</t>
  </si>
  <si>
    <t>automatisch weer retour geboekt!</t>
  </si>
  <si>
    <t>Kring Berkel IJssel</t>
  </si>
  <si>
    <t>936414IE</t>
  </si>
  <si>
    <t>Indy</t>
  </si>
  <si>
    <t>Oortveldruiters, RV.</t>
  </si>
  <si>
    <t>Veluwezoom (HSV.), RV. de</t>
  </si>
  <si>
    <t>Spreng (PPSV), RV.</t>
  </si>
  <si>
    <t>Uit2</t>
  </si>
  <si>
    <t>Gorssel-Zutphen, RV.</t>
  </si>
  <si>
    <t>1004276GK</t>
  </si>
  <si>
    <t>Giovanni Picasso</t>
  </si>
  <si>
    <t>Graafschap, RV.</t>
  </si>
  <si>
    <t>IJsselruiters, RV.</t>
  </si>
  <si>
    <t>965560MK</t>
  </si>
  <si>
    <t>Mister Hector</t>
  </si>
  <si>
    <t>Bussloo, RV. PPSV</t>
  </si>
  <si>
    <t>pp1</t>
  </si>
  <si>
    <t>pp2</t>
  </si>
  <si>
    <t>0.90</t>
  </si>
  <si>
    <t>0.80</t>
  </si>
  <si>
    <t>Gorssel-Zutphen</t>
  </si>
  <si>
    <t>Zowel de afgevaardigden als de reserves dienen zich in te schrijven via mijnknhs.nl - plaats WEZEP, voor sluitingsdata!!.</t>
  </si>
  <si>
    <t>De outdoor regio kampioenschappen vinden plaats  op  26 &amp; 27 Juni 2026</t>
  </si>
  <si>
    <t>Bij de Heuvelruiters te Wezep</t>
  </si>
  <si>
    <t>Combinaties voor de vrij in te schrijven klassen (120 - 130 - 135) moeten minimaal 1 winstpunt hebben behaald voor de sluitingsdatum van de regio kampioenschappen</t>
  </si>
  <si>
    <t>De klasse 140 is direct vrije inschrijving naar Ermelo</t>
  </si>
  <si>
    <t>Aanpassingen in parcourssoort:</t>
  </si>
  <si>
    <t xml:space="preserve">Voor de klassen  80  / 90 / 100 cm  blijft het huidige format van toepassing en wordt verreden conform art. 280 lid 5d Rijstijlwedstrijd in twee ronden, </t>
  </si>
  <si>
    <t>waarbij de tweede ronde op tijd  wordt verreden.</t>
  </si>
  <si>
    <t>Voor de klasse 1.35 is gekozen om deze weer  over twee manches te laten verrijden</t>
  </si>
  <si>
    <t xml:space="preserve"> Ruiters met prestatieklasse PA1 of PA2 mogen niet deelnemen aan het Regio- en/of KNHS kampioenschappen in de klassen t/m 0.90.</t>
  </si>
  <si>
    <t xml:space="preserve">Ruiters met prestatieklasse PA1 mogen niet deelnemen aan het Regio- en/of KNHS-kampioenschappen in de klassen t/m 1.10. </t>
  </si>
  <si>
    <t xml:space="preserve"> Het is niet toegestaan deel te nemen in zowel de klassen t/m 1.00 als de klassen 1.30, 1.35 en 1.40.</t>
  </si>
  <si>
    <t xml:space="preserve"> Het is niet toegestaan deel te nemen in zowel de klasse 1.10 als de klassen 1.35 en 1.40.</t>
  </si>
  <si>
    <t>Startgerechtigdheid</t>
  </si>
  <si>
    <t xml:space="preserve">Algemeen Een combinatie mag uitsluitend starten in de hoogste klasse waarin/het hoogste niveau waarop de </t>
  </si>
  <si>
    <t>combinatie in de periode tussen 1 april 2026 tot aan het  betreffend regiokampioenschap is uitgekomen</t>
  </si>
  <si>
    <t>Starten in een hogere klasse/ op een hoger niveau voorafgaand aan het Regiokampioenschap is niet toegestaan.</t>
  </si>
  <si>
    <t>Dit geldt voor reglementaire, onreglementaire en hc-starts.</t>
  </si>
  <si>
    <t xml:space="preserve"> Ook (internationale) finalerubrieken vallen onder deze voorwaarden.</t>
  </si>
  <si>
    <t>Een deelnemer/amazone die tussen 1 april 2026 en het regiokampioenschap heeft deelgenomen aan een seniorenkampioenschap in de klasse 1.50 m of hoger,</t>
  </si>
  <si>
    <t xml:space="preserve"> is uitgesloten van deelname aan een Regio- en/of KNHS-kampioenschap t/m de klasse 1.35 springen.</t>
  </si>
  <si>
    <t xml:space="preserve"> Aanvulling Springen</t>
  </si>
  <si>
    <t>Combinaties die zijn gestart in het springen in de rubriek pony/ paard 1.05 mogen deelnemen in het 1.00 kampioenschap,</t>
  </si>
  <si>
    <t>combinaties die hebben gestart in het 1.15 mogen deelnemen in het 1.10 kampioenschap en combinaties die hebben gestart in het 1.25 mogen deelnemen in het 1.20 kampioenschap.</t>
  </si>
  <si>
    <t>Wanneer gestart is in een hogere klasse/ op een hoger niveau is men niet meer startgerechtigd in de lagere klasse op de kampioenschappen.</t>
  </si>
  <si>
    <t xml:space="preserve"> Dit geldt voor reglementaire, onreglementaire en hc-starts.</t>
  </si>
  <si>
    <t>Ook (internationale) finalerubrieken vallen onder deze voorwaarden.</t>
  </si>
  <si>
    <t>Uitgezonderd op het verplicht starten in de hoogste klasse zijn combinaties die in het lopende seizoen bij de paarden uitgekomen zijn in de klasse/rubrieken 1.45 en</t>
  </si>
  <si>
    <t>combinaties die bij de pony’s uitgekomen zijn in parcoursen hoger dan 1.30.</t>
  </si>
  <si>
    <t>Deze combinaties zijn tijdens de Regio- en/of KNHS-kampioenschappen startgerechtigd in de klasse 1.40 paarden en 1.30 pony’s.</t>
  </si>
  <si>
    <t xml:space="preserve"> Combinaties die ooit op enig moment zijn gestart in de klasse 1.50m zijn niet startgerechtigd tijdens de Regio- en/of KNHS kampioenschappen.</t>
  </si>
  <si>
    <t>10 mei 2026</t>
  </si>
  <si>
    <t>23 mei 2026</t>
  </si>
  <si>
    <t>Rheden</t>
  </si>
  <si>
    <t>30 mei 2026</t>
  </si>
  <si>
    <t>1022797RB</t>
  </si>
  <si>
    <t>Ruby B</t>
  </si>
  <si>
    <t>1057533DD</t>
  </si>
  <si>
    <t>Dony SWD</t>
  </si>
  <si>
    <t>Delicious z</t>
  </si>
  <si>
    <t>1056667SM</t>
  </si>
  <si>
    <t>Something Special</t>
  </si>
  <si>
    <t>1017407PB</t>
  </si>
  <si>
    <t>Pyco B</t>
  </si>
  <si>
    <t>1045063LG</t>
  </si>
  <si>
    <t>Too Much</t>
  </si>
  <si>
    <t>Rocketshot Bs</t>
  </si>
  <si>
    <t>982572DH</t>
  </si>
  <si>
    <t>Dalles</t>
  </si>
  <si>
    <t>1032686PX</t>
  </si>
  <si>
    <t>Pandora Bs</t>
  </si>
  <si>
    <t>Uit11</t>
  </si>
  <si>
    <t>1058757SV</t>
  </si>
  <si>
    <t>Serc's Sundos</t>
  </si>
  <si>
    <t>1026565GM</t>
  </si>
  <si>
    <t>Gaesbekers Idefix</t>
  </si>
  <si>
    <t>1006328MB</t>
  </si>
  <si>
    <t>Moviana van de Stompslag</t>
  </si>
  <si>
    <t>948961PP</t>
  </si>
  <si>
    <t>Pullyersocksup</t>
  </si>
  <si>
    <t>797042HR</t>
  </si>
  <si>
    <t>Hi' laila special z</t>
  </si>
  <si>
    <t>924624GS</t>
  </si>
  <si>
    <t>Gardens Lucifer</t>
  </si>
  <si>
    <t>1003965KS</t>
  </si>
  <si>
    <t>Karamella</t>
  </si>
  <si>
    <t>1015009PA</t>
  </si>
  <si>
    <t>Pandora B</t>
  </si>
  <si>
    <t>939775MK</t>
  </si>
  <si>
    <t>Maximus Of Carthago</t>
  </si>
  <si>
    <t>997028PO</t>
  </si>
  <si>
    <t>Pingala del Verdi</t>
  </si>
  <si>
    <t>WWNA, RV.</t>
  </si>
  <si>
    <t>1010949EM</t>
  </si>
  <si>
    <t>Exclusief Canto`s</t>
  </si>
  <si>
    <t>963280MB</t>
  </si>
  <si>
    <t>May Flower SW</t>
  </si>
  <si>
    <t>911942AB</t>
  </si>
  <si>
    <t>Allegro D'or Z</t>
  </si>
  <si>
    <t>Uit1</t>
  </si>
  <si>
    <t>Vera te Bokkel</t>
  </si>
  <si>
    <t xml:space="preserve">0.90 </t>
  </si>
  <si>
    <t>Merle van Dijk</t>
  </si>
  <si>
    <t xml:space="preserve">0.80 </t>
  </si>
  <si>
    <t>Edwin Breukink</t>
  </si>
  <si>
    <t>Stephanie Man in 't veld</t>
  </si>
  <si>
    <t>Manon Berghuis</t>
  </si>
  <si>
    <t>Jan Garrits</t>
  </si>
  <si>
    <t>Kevin Berends</t>
  </si>
  <si>
    <t>Floor Koers - Hiltmann</t>
  </si>
  <si>
    <t>Amy Xhofleer</t>
  </si>
  <si>
    <t>Chantal Van den Vlekkert</t>
  </si>
  <si>
    <t>Sophie Mennes</t>
  </si>
  <si>
    <t xml:space="preserve">1.00 </t>
  </si>
  <si>
    <t>Lisanne Berendsen</t>
  </si>
  <si>
    <t>Iris Papen</t>
  </si>
  <si>
    <t>Anne-marie Reulink</t>
  </si>
  <si>
    <t xml:space="preserve">1.10 </t>
  </si>
  <si>
    <t>Brita Santing</t>
  </si>
  <si>
    <t>Marcel Sanderse</t>
  </si>
  <si>
    <t>Lieke Albers</t>
  </si>
  <si>
    <t>Lynn Kruitbosch</t>
  </si>
  <si>
    <t>Gijs Krieger</t>
  </si>
  <si>
    <t>Eva Oving</t>
  </si>
  <si>
    <t>Esther Musch</t>
  </si>
  <si>
    <t xml:space="preserve">1.20 </t>
  </si>
  <si>
    <t>Lisa Kunze</t>
  </si>
  <si>
    <t>Jan Van Ee</t>
  </si>
  <si>
    <t xml:space="preserve">1.30 </t>
  </si>
  <si>
    <t>Sterre Groot Jebbink</t>
  </si>
  <si>
    <t>Robijn Sf</t>
  </si>
  <si>
    <t>Charity Arents</t>
  </si>
  <si>
    <t>Stylano van Jonkershof</t>
  </si>
  <si>
    <t>Jeske Hagen</t>
  </si>
  <si>
    <t>Nody B</t>
  </si>
  <si>
    <t>Amelie van Maanen</t>
  </si>
  <si>
    <t>Onana B</t>
  </si>
  <si>
    <t>Kirsten Brinkman</t>
  </si>
  <si>
    <t>Romeo B.</t>
  </si>
  <si>
    <t>Rens B.</t>
  </si>
  <si>
    <t>Uit12</t>
  </si>
  <si>
    <t>Pimpernel Van Gravenhof</t>
  </si>
  <si>
    <t>1045267RG</t>
  </si>
  <si>
    <t>1058511RB</t>
  </si>
  <si>
    <t>938811EA</t>
  </si>
  <si>
    <t>1003127NH</t>
  </si>
  <si>
    <t>1020557OM</t>
  </si>
  <si>
    <t>1043373RB</t>
  </si>
  <si>
    <t>1051636RB</t>
  </si>
  <si>
    <t>1007143PB</t>
  </si>
  <si>
    <t>Kringkampioen</t>
  </si>
  <si>
    <t>Reservekampioen</t>
  </si>
  <si>
    <t>Klasse: 0.80</t>
  </si>
  <si>
    <t>Klasse: 0.90</t>
  </si>
  <si>
    <t>Klasse: 1.00</t>
  </si>
  <si>
    <t>Klasse: 1.10</t>
  </si>
  <si>
    <t>Klasse: 1.20</t>
  </si>
  <si>
    <t>Kringkampioenen</t>
  </si>
  <si>
    <t>Afvaardiging: 3</t>
  </si>
  <si>
    <t>2e Res.</t>
  </si>
  <si>
    <t/>
  </si>
  <si>
    <t>Afvaardiging: 5</t>
  </si>
  <si>
    <t>1e Res.</t>
  </si>
  <si>
    <t>Afvaardiging: 2</t>
  </si>
  <si>
    <t>Niet afgevaardigd ivm max. 4 strafpunten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</si>
</sst>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22"/>
      <color indexed="57"/>
      <name val="Arial"/>
      <family val="2"/>
    </font>
    <font>
      <b/>
      <sz val="22"/>
      <color indexed="10"/>
      <name val="Arial"/>
      <family val="2"/>
    </font>
    <font>
      <sz val="10"/>
      <color rgb="FF000000"/>
      <name val="Arial"/>
      <family val="2"/>
    </font>
    <font>
      <sz val="10"/>
      <color rgb="FF363636"/>
      <name val="Arial"/>
      <family val="2"/>
    </font>
    <font>
      <b/>
      <sz val="22"/>
      <color rgb="FFFF0000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4"/>
      <color rgb="FF2D3459"/>
      <name val="Segoe UI"/>
      <family val="2"/>
    </font>
    <font>
      <sz val="14"/>
      <color rgb="FF2D3459"/>
      <name val="Arial"/>
      <family val="2"/>
    </font>
    <font>
      <sz val="14"/>
      <color rgb="FF2D3459"/>
      <name val="Segoe UI"/>
      <family val="2"/>
    </font>
    <font>
      <sz val="12"/>
      <name val="Aptos"/>
      <family val="2"/>
    </font>
    <font>
      <sz val="14"/>
      <name val="Segoe UI"/>
      <family val="2"/>
    </font>
    <font>
      <b/>
      <sz val="14"/>
      <color rgb="FF2D3459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9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 applyProtection="1">
      <protection locked="0"/>
    </xf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/>
    </xf>
    <xf numFmtId="2" fontId="0" fillId="2" borderId="1" xfId="0" applyNumberFormat="1" applyFill="1" applyBorder="1" applyAlignment="1">
      <alignment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" fontId="0" fillId="0" borderId="0" xfId="0" applyNumberFormat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2" xfId="0" applyFont="1" applyBorder="1"/>
    <xf numFmtId="0" fontId="0" fillId="0" borderId="1" xfId="0" applyBorder="1" applyProtection="1">
      <protection locked="0"/>
    </xf>
    <xf numFmtId="0" fontId="0" fillId="0" borderId="1" xfId="0" applyBorder="1"/>
    <xf numFmtId="49" fontId="0" fillId="0" borderId="1" xfId="0" applyNumberFormat="1" applyBorder="1" applyAlignment="1" applyProtection="1">
      <alignment horizontal="left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/>
    <xf numFmtId="164" fontId="0" fillId="3" borderId="8" xfId="0" applyNumberFormat="1" applyFill="1" applyBorder="1" applyAlignment="1">
      <alignment horizontal="center"/>
    </xf>
    <xf numFmtId="164" fontId="0" fillId="2" borderId="8" xfId="0" applyNumberFormat="1" applyFill="1" applyBorder="1"/>
    <xf numFmtId="164" fontId="0" fillId="3" borderId="8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0" xfId="0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164" fontId="1" fillId="2" borderId="1" xfId="0" applyNumberFormat="1" applyFont="1" applyFill="1" applyBorder="1"/>
    <xf numFmtId="2" fontId="0" fillId="3" borderId="8" xfId="0" applyNumberFormat="1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/>
    <xf numFmtId="0" fontId="0" fillId="3" borderId="8" xfId="0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/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/>
    <xf numFmtId="0" fontId="2" fillId="0" borderId="4" xfId="0" applyFont="1" applyBorder="1" applyAlignment="1">
      <alignment horizontal="left" vertical="center"/>
    </xf>
    <xf numFmtId="0" fontId="7" fillId="0" borderId="0" xfId="0" applyFont="1"/>
    <xf numFmtId="49" fontId="0" fillId="0" borderId="0" xfId="0" applyNumberFormat="1" applyProtection="1">
      <protection locked="0"/>
    </xf>
    <xf numFmtId="49" fontId="0" fillId="2" borderId="1" xfId="0" applyNumberFormat="1" applyFill="1" applyBorder="1"/>
    <xf numFmtId="49" fontId="2" fillId="0" borderId="0" xfId="0" applyNumberFormat="1" applyFont="1" applyProtection="1">
      <protection locked="0"/>
    </xf>
    <xf numFmtId="49" fontId="0" fillId="0" borderId="0" xfId="0" applyNumberFormat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horizontal="left" vertical="center" indent="1"/>
    </xf>
    <xf numFmtId="0" fontId="13" fillId="0" borderId="0" xfId="1" applyFont="1" applyAlignment="1">
      <alignment horizontal="left" vertical="center" indent="1"/>
    </xf>
    <xf numFmtId="0" fontId="10" fillId="0" borderId="0" xfId="1" applyFont="1" applyAlignment="1">
      <alignment horizontal="left" vertical="center" indent="2"/>
    </xf>
    <xf numFmtId="0" fontId="14" fillId="0" borderId="0" xfId="1" applyFont="1" applyAlignment="1">
      <alignment horizontal="left" vertical="center" indent="2"/>
    </xf>
    <xf numFmtId="0" fontId="10" fillId="0" borderId="0" xfId="1" applyFont="1" applyAlignment="1">
      <alignment vertical="center"/>
    </xf>
    <xf numFmtId="0" fontId="15" fillId="0" borderId="0" xfId="1" applyFont="1"/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/>
    <xf numFmtId="0" fontId="18" fillId="0" borderId="0" xfId="1" applyFont="1" applyAlignment="1">
      <alignment vertical="center"/>
    </xf>
    <xf numFmtId="165" fontId="0" fillId="4" borderId="1" xfId="2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165" fontId="0" fillId="3" borderId="1" xfId="2" applyNumberFormat="1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3" fillId="0" borderId="14" xfId="0" applyFont="1" applyBorder="1" applyAlignment="1">
      <alignment horizontal="right" vertical="center"/>
    </xf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3" borderId="7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8" xfId="0" applyNumberFormat="1" applyFont="1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 applyProtection="1">
      <alignment horizontal="left"/>
      <protection locked="0"/>
    </xf>
    <xf numFmtId="49" fontId="1" fillId="4" borderId="6" xfId="0" applyNumberFormat="1" applyFont="1" applyFill="1" applyBorder="1" applyAlignment="1" applyProtection="1">
      <alignment horizontal="left"/>
      <protection locked="0"/>
    </xf>
    <xf numFmtId="49" fontId="1" fillId="4" borderId="8" xfId="0" applyNumberFormat="1" applyFont="1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3">
    <cellStyle name="Comma" xfId="2" builtinId="3"/>
    <cellStyle name="Normal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92513" name="Button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01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92514" name="Button 2" hidden="1">
              <a:extLst>
                <a:ext uri="{63B3BB69-23CF-44E3-9099-C40C66FF867C}">
                  <a14:compatExt spid="_x0000_s192514"/>
                </a:ext>
                <a:ext uri="{FF2B5EF4-FFF2-40B4-BE49-F238E27FC236}">
                  <a16:creationId xmlns:a16="http://schemas.microsoft.com/office/drawing/2014/main" id="{00000000-0008-0000-0100-00000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7</xdr:row>
          <xdr:rowOff>0</xdr:rowOff>
        </xdr:from>
        <xdr:to>
          <xdr:col>22</xdr:col>
          <xdr:colOff>0</xdr:colOff>
          <xdr:row>7</xdr:row>
          <xdr:rowOff>171450</xdr:rowOff>
        </xdr:to>
        <xdr:sp macro="" textlink="">
          <xdr:nvSpPr>
            <xdr:cNvPr id="192515" name="Button 3" hidden="1">
              <a:extLst>
                <a:ext uri="{63B3BB69-23CF-44E3-9099-C40C66FF867C}">
                  <a14:compatExt spid="_x0000_s192515"/>
                </a:ext>
                <a:ext uri="{FF2B5EF4-FFF2-40B4-BE49-F238E27FC236}">
                  <a16:creationId xmlns:a16="http://schemas.microsoft.com/office/drawing/2014/main" id="{00000000-0008-0000-0100-00000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2516" name="Button 4" hidden="1">
              <a:extLst>
                <a:ext uri="{63B3BB69-23CF-44E3-9099-C40C66FF867C}">
                  <a14:compatExt spid="_x0000_s192516"/>
                </a:ext>
                <a:ext uri="{FF2B5EF4-FFF2-40B4-BE49-F238E27FC236}">
                  <a16:creationId xmlns:a16="http://schemas.microsoft.com/office/drawing/2014/main" id="{00000000-0008-0000-0100-00000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31750</xdr:colOff>
          <xdr:row>2</xdr:row>
          <xdr:rowOff>12700</xdr:rowOff>
        </xdr:from>
        <xdr:to>
          <xdr:col>64</xdr:col>
          <xdr:colOff>0</xdr:colOff>
          <xdr:row>4</xdr:row>
          <xdr:rowOff>0</xdr:rowOff>
        </xdr:to>
        <xdr:sp macro="" textlink="">
          <xdr:nvSpPr>
            <xdr:cNvPr id="192517" name="Button 5" hidden="1">
              <a:extLst>
                <a:ext uri="{63B3BB69-23CF-44E3-9099-C40C66FF867C}">
                  <a14:compatExt spid="_x0000_s192517"/>
                </a:ext>
                <a:ext uri="{FF2B5EF4-FFF2-40B4-BE49-F238E27FC236}">
                  <a16:creationId xmlns:a16="http://schemas.microsoft.com/office/drawing/2014/main" id="{00000000-0008-0000-0100-00000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12700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2518" name="Button 6" hidden="1">
              <a:extLst>
                <a:ext uri="{63B3BB69-23CF-44E3-9099-C40C66FF867C}">
                  <a14:compatExt spid="_x0000_s192518"/>
                </a:ext>
                <a:ext uri="{FF2B5EF4-FFF2-40B4-BE49-F238E27FC236}">
                  <a16:creationId xmlns:a16="http://schemas.microsoft.com/office/drawing/2014/main" id="{00000000-0008-0000-0100-000006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12700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2519" name="Button 7" hidden="1">
              <a:extLst>
                <a:ext uri="{63B3BB69-23CF-44E3-9099-C40C66FF867C}">
                  <a14:compatExt spid="_x0000_s192519"/>
                </a:ext>
                <a:ext uri="{FF2B5EF4-FFF2-40B4-BE49-F238E27FC236}">
                  <a16:creationId xmlns:a16="http://schemas.microsoft.com/office/drawing/2014/main" id="{00000000-0008-0000-0100-000007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7</xdr:row>
          <xdr:rowOff>19050</xdr:rowOff>
        </xdr:from>
        <xdr:to>
          <xdr:col>33</xdr:col>
          <xdr:colOff>0</xdr:colOff>
          <xdr:row>8</xdr:row>
          <xdr:rowOff>0</xdr:rowOff>
        </xdr:to>
        <xdr:sp macro="" textlink="">
          <xdr:nvSpPr>
            <xdr:cNvPr id="192520" name="Button 8" hidden="1">
              <a:extLst>
                <a:ext uri="{63B3BB69-23CF-44E3-9099-C40C66FF867C}">
                  <a14:compatExt spid="_x0000_s192520"/>
                </a:ext>
                <a:ext uri="{FF2B5EF4-FFF2-40B4-BE49-F238E27FC236}">
                  <a16:creationId xmlns:a16="http://schemas.microsoft.com/office/drawing/2014/main" id="{00000000-0008-0000-0100-000008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2521" name="Button 9" hidden="1">
              <a:extLst>
                <a:ext uri="{63B3BB69-23CF-44E3-9099-C40C66FF867C}">
                  <a14:compatExt spid="_x0000_s192521"/>
                </a:ext>
                <a:ext uri="{FF2B5EF4-FFF2-40B4-BE49-F238E27FC236}">
                  <a16:creationId xmlns:a16="http://schemas.microsoft.com/office/drawing/2014/main" id="{00000000-0008-0000-0100-000009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19050</xdr:colOff>
          <xdr:row>6</xdr:row>
          <xdr:rowOff>19050</xdr:rowOff>
        </xdr:from>
        <xdr:to>
          <xdr:col>60</xdr:col>
          <xdr:colOff>0</xdr:colOff>
          <xdr:row>8</xdr:row>
          <xdr:rowOff>0</xdr:rowOff>
        </xdr:to>
        <xdr:sp macro="" textlink="">
          <xdr:nvSpPr>
            <xdr:cNvPr id="192522" name="Button 10" hidden="1">
              <a:extLst>
                <a:ext uri="{63B3BB69-23CF-44E3-9099-C40C66FF867C}">
                  <a14:compatExt spid="_x0000_s192522"/>
                </a:ext>
                <a:ext uri="{FF2B5EF4-FFF2-40B4-BE49-F238E27FC236}">
                  <a16:creationId xmlns:a16="http://schemas.microsoft.com/office/drawing/2014/main" id="{00000000-0008-0000-0100-00000A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92523" name="Button 11" hidden="1">
              <a:extLst>
                <a:ext uri="{63B3BB69-23CF-44E3-9099-C40C66FF867C}">
                  <a14:compatExt spid="_x0000_s192523"/>
                </a:ext>
                <a:ext uri="{FF2B5EF4-FFF2-40B4-BE49-F238E27FC236}">
                  <a16:creationId xmlns:a16="http://schemas.microsoft.com/office/drawing/2014/main" id="{00000000-0008-0000-0100-00000B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92524" name="Button 12" hidden="1">
              <a:extLst>
                <a:ext uri="{63B3BB69-23CF-44E3-9099-C40C66FF867C}">
                  <a14:compatExt spid="_x0000_s192524"/>
                </a:ext>
                <a:ext uri="{FF2B5EF4-FFF2-40B4-BE49-F238E27FC236}">
                  <a16:creationId xmlns:a16="http://schemas.microsoft.com/office/drawing/2014/main" id="{00000000-0008-0000-0100-00000C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</xdr:colOff>
          <xdr:row>7</xdr:row>
          <xdr:rowOff>12700</xdr:rowOff>
        </xdr:from>
        <xdr:to>
          <xdr:col>31</xdr:col>
          <xdr:colOff>12700</xdr:colOff>
          <xdr:row>7</xdr:row>
          <xdr:rowOff>184150</xdr:rowOff>
        </xdr:to>
        <xdr:sp macro="" textlink="">
          <xdr:nvSpPr>
            <xdr:cNvPr id="192525" name="Button 13" hidden="1">
              <a:extLst>
                <a:ext uri="{63B3BB69-23CF-44E3-9099-C40C66FF867C}">
                  <a14:compatExt spid="_x0000_s192525"/>
                </a:ext>
                <a:ext uri="{FF2B5EF4-FFF2-40B4-BE49-F238E27FC236}">
                  <a16:creationId xmlns:a16="http://schemas.microsoft.com/office/drawing/2014/main" id="{00000000-0008-0000-0100-00000D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2526" name="Button 14" hidden="1">
              <a:extLst>
                <a:ext uri="{63B3BB69-23CF-44E3-9099-C40C66FF867C}">
                  <a14:compatExt spid="_x0000_s192526"/>
                </a:ext>
                <a:ext uri="{FF2B5EF4-FFF2-40B4-BE49-F238E27FC236}">
                  <a16:creationId xmlns:a16="http://schemas.microsoft.com/office/drawing/2014/main" id="{00000000-0008-0000-0100-00000E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39</xdr:col>
          <xdr:colOff>12700</xdr:colOff>
          <xdr:row>7</xdr:row>
          <xdr:rowOff>184150</xdr:rowOff>
        </xdr:to>
        <xdr:sp macro="" textlink="">
          <xdr:nvSpPr>
            <xdr:cNvPr id="192527" name="Button 15" hidden="1">
              <a:extLst>
                <a:ext uri="{63B3BB69-23CF-44E3-9099-C40C66FF867C}">
                  <a14:compatExt spid="_x0000_s192527"/>
                </a:ext>
                <a:ext uri="{FF2B5EF4-FFF2-40B4-BE49-F238E27FC236}">
                  <a16:creationId xmlns:a16="http://schemas.microsoft.com/office/drawing/2014/main" id="{00000000-0008-0000-0100-00000F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7</xdr:row>
          <xdr:rowOff>19050</xdr:rowOff>
        </xdr:from>
        <xdr:to>
          <xdr:col>48</xdr:col>
          <xdr:colOff>190500</xdr:colOff>
          <xdr:row>8</xdr:row>
          <xdr:rowOff>0</xdr:rowOff>
        </xdr:to>
        <xdr:sp macro="" textlink="">
          <xdr:nvSpPr>
            <xdr:cNvPr id="192528" name="Button 16" hidden="1">
              <a:extLst>
                <a:ext uri="{63B3BB69-23CF-44E3-9099-C40C66FF867C}">
                  <a14:compatExt spid="_x0000_s192528"/>
                </a:ext>
                <a:ext uri="{FF2B5EF4-FFF2-40B4-BE49-F238E27FC236}">
                  <a16:creationId xmlns:a16="http://schemas.microsoft.com/office/drawing/2014/main" id="{00000000-0008-0000-0100-000010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6</xdr:row>
          <xdr:rowOff>152400</xdr:rowOff>
        </xdr:from>
        <xdr:to>
          <xdr:col>47</xdr:col>
          <xdr:colOff>38100</xdr:colOff>
          <xdr:row>7</xdr:row>
          <xdr:rowOff>165100</xdr:rowOff>
        </xdr:to>
        <xdr:sp macro="" textlink="">
          <xdr:nvSpPr>
            <xdr:cNvPr id="192529" name="Button 17" hidden="1">
              <a:extLst>
                <a:ext uri="{63B3BB69-23CF-44E3-9099-C40C66FF867C}">
                  <a14:compatExt spid="_x0000_s192529"/>
                </a:ext>
                <a:ext uri="{FF2B5EF4-FFF2-40B4-BE49-F238E27FC236}">
                  <a16:creationId xmlns:a16="http://schemas.microsoft.com/office/drawing/2014/main" id="{00000000-0008-0000-0100-00001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7</xdr:row>
          <xdr:rowOff>12700</xdr:rowOff>
        </xdr:from>
        <xdr:to>
          <xdr:col>55</xdr:col>
          <xdr:colOff>12700</xdr:colOff>
          <xdr:row>7</xdr:row>
          <xdr:rowOff>184150</xdr:rowOff>
        </xdr:to>
        <xdr:sp macro="" textlink="">
          <xdr:nvSpPr>
            <xdr:cNvPr id="192530" name="Button 18" hidden="1">
              <a:extLst>
                <a:ext uri="{63B3BB69-23CF-44E3-9099-C40C66FF867C}">
                  <a14:compatExt spid="_x0000_s192530"/>
                </a:ext>
                <a:ext uri="{FF2B5EF4-FFF2-40B4-BE49-F238E27FC236}">
                  <a16:creationId xmlns:a16="http://schemas.microsoft.com/office/drawing/2014/main" id="{00000000-0008-0000-0100-00001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31750</xdr:colOff>
          <xdr:row>7</xdr:row>
          <xdr:rowOff>0</xdr:rowOff>
        </xdr:from>
        <xdr:to>
          <xdr:col>56</xdr:col>
          <xdr:colOff>190500</xdr:colOff>
          <xdr:row>7</xdr:row>
          <xdr:rowOff>304800</xdr:rowOff>
        </xdr:to>
        <xdr:sp macro="" textlink="">
          <xdr:nvSpPr>
            <xdr:cNvPr id="192531" name="Button 19" hidden="1">
              <a:extLst>
                <a:ext uri="{63B3BB69-23CF-44E3-9099-C40C66FF867C}">
                  <a14:compatExt spid="_x0000_s192531"/>
                </a:ext>
                <a:ext uri="{FF2B5EF4-FFF2-40B4-BE49-F238E27FC236}">
                  <a16:creationId xmlns:a16="http://schemas.microsoft.com/office/drawing/2014/main" id="{00000000-0008-0000-0100-00001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19050</xdr:rowOff>
        </xdr:from>
        <xdr:to>
          <xdr:col>40</xdr:col>
          <xdr:colOff>171450</xdr:colOff>
          <xdr:row>8</xdr:row>
          <xdr:rowOff>0</xdr:rowOff>
        </xdr:to>
        <xdr:sp macro="" textlink="">
          <xdr:nvSpPr>
            <xdr:cNvPr id="192532" name="Button 20" hidden="1">
              <a:extLst>
                <a:ext uri="{63B3BB69-23CF-44E3-9099-C40C66FF867C}">
                  <a14:compatExt spid="_x0000_s192532"/>
                </a:ext>
                <a:ext uri="{FF2B5EF4-FFF2-40B4-BE49-F238E27FC236}">
                  <a16:creationId xmlns:a16="http://schemas.microsoft.com/office/drawing/2014/main" id="{00000000-0008-0000-0100-00001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2533" name="Button 21" hidden="1">
              <a:extLst>
                <a:ext uri="{63B3BB69-23CF-44E3-9099-C40C66FF867C}">
                  <a14:compatExt spid="_x0000_s192533"/>
                </a:ext>
                <a:ext uri="{FF2B5EF4-FFF2-40B4-BE49-F238E27FC236}">
                  <a16:creationId xmlns:a16="http://schemas.microsoft.com/office/drawing/2014/main" id="{00000000-0008-0000-0100-00001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2534" name="Button 22" hidden="1">
              <a:extLst>
                <a:ext uri="{63B3BB69-23CF-44E3-9099-C40C66FF867C}">
                  <a14:compatExt spid="_x0000_s192534"/>
                </a:ext>
                <a:ext uri="{FF2B5EF4-FFF2-40B4-BE49-F238E27FC236}">
                  <a16:creationId xmlns:a16="http://schemas.microsoft.com/office/drawing/2014/main" id="{00000000-0008-0000-0100-000016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2535" name="Button 23" hidden="1">
              <a:extLst>
                <a:ext uri="{63B3BB69-23CF-44E3-9099-C40C66FF867C}">
                  <a14:compatExt spid="_x0000_s192535"/>
                </a:ext>
                <a:ext uri="{FF2B5EF4-FFF2-40B4-BE49-F238E27FC236}">
                  <a16:creationId xmlns:a16="http://schemas.microsoft.com/office/drawing/2014/main" id="{00000000-0008-0000-0100-000017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2536" name="Button 24" hidden="1">
              <a:extLst>
                <a:ext uri="{63B3BB69-23CF-44E3-9099-C40C66FF867C}">
                  <a14:compatExt spid="_x0000_s192536"/>
                </a:ext>
                <a:ext uri="{FF2B5EF4-FFF2-40B4-BE49-F238E27FC236}">
                  <a16:creationId xmlns:a16="http://schemas.microsoft.com/office/drawing/2014/main" id="{00000000-0008-0000-0100-000018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2537" name="Button 25" hidden="1">
              <a:extLst>
                <a:ext uri="{63B3BB69-23CF-44E3-9099-C40C66FF867C}">
                  <a14:compatExt spid="_x0000_s192537"/>
                </a:ext>
                <a:ext uri="{FF2B5EF4-FFF2-40B4-BE49-F238E27FC236}">
                  <a16:creationId xmlns:a16="http://schemas.microsoft.com/office/drawing/2014/main" id="{00000000-0008-0000-0100-000019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</xdr:colOff>
          <xdr:row>7</xdr:row>
          <xdr:rowOff>0</xdr:rowOff>
        </xdr:from>
        <xdr:to>
          <xdr:col>31</xdr:col>
          <xdr:colOff>0</xdr:colOff>
          <xdr:row>7</xdr:row>
          <xdr:rowOff>171450</xdr:rowOff>
        </xdr:to>
        <xdr:sp macro="" textlink="">
          <xdr:nvSpPr>
            <xdr:cNvPr id="192538" name="Button 26" hidden="1">
              <a:extLst>
                <a:ext uri="{63B3BB69-23CF-44E3-9099-C40C66FF867C}">
                  <a14:compatExt spid="_x0000_s192538"/>
                </a:ext>
                <a:ext uri="{FF2B5EF4-FFF2-40B4-BE49-F238E27FC236}">
                  <a16:creationId xmlns:a16="http://schemas.microsoft.com/office/drawing/2014/main" id="{00000000-0008-0000-0100-00001A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2539" name="Button 27" hidden="1">
              <a:extLst>
                <a:ext uri="{63B3BB69-23CF-44E3-9099-C40C66FF867C}">
                  <a14:compatExt spid="_x0000_s192539"/>
                </a:ext>
                <a:ext uri="{FF2B5EF4-FFF2-40B4-BE49-F238E27FC236}">
                  <a16:creationId xmlns:a16="http://schemas.microsoft.com/office/drawing/2014/main" id="{00000000-0008-0000-0100-00001B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2540" name="Button 28" hidden="1">
              <a:extLst>
                <a:ext uri="{63B3BB69-23CF-44E3-9099-C40C66FF867C}">
                  <a14:compatExt spid="_x0000_s192540"/>
                </a:ext>
                <a:ext uri="{FF2B5EF4-FFF2-40B4-BE49-F238E27FC236}">
                  <a16:creationId xmlns:a16="http://schemas.microsoft.com/office/drawing/2014/main" id="{00000000-0008-0000-0100-00001C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2541" name="Button 29" hidden="1">
              <a:extLst>
                <a:ext uri="{63B3BB69-23CF-44E3-9099-C40C66FF867C}">
                  <a14:compatExt spid="_x0000_s192541"/>
                </a:ext>
                <a:ext uri="{FF2B5EF4-FFF2-40B4-BE49-F238E27FC236}">
                  <a16:creationId xmlns:a16="http://schemas.microsoft.com/office/drawing/2014/main" id="{00000000-0008-0000-0100-00001D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2542" name="Button 30" hidden="1">
              <a:extLst>
                <a:ext uri="{63B3BB69-23CF-44E3-9099-C40C66FF867C}">
                  <a14:compatExt spid="_x0000_s192542"/>
                </a:ext>
                <a:ext uri="{FF2B5EF4-FFF2-40B4-BE49-F238E27FC236}">
                  <a16:creationId xmlns:a16="http://schemas.microsoft.com/office/drawing/2014/main" id="{00000000-0008-0000-0100-00001E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</xdr:row>
          <xdr:rowOff>0</xdr:rowOff>
        </xdr:from>
        <xdr:to>
          <xdr:col>13</xdr:col>
          <xdr:colOff>0</xdr:colOff>
          <xdr:row>7</xdr:row>
          <xdr:rowOff>171450</xdr:rowOff>
        </xdr:to>
        <xdr:sp macro="" textlink="">
          <xdr:nvSpPr>
            <xdr:cNvPr id="192543" name="Button 31" hidden="1">
              <a:extLst>
                <a:ext uri="{63B3BB69-23CF-44E3-9099-C40C66FF867C}">
                  <a14:compatExt spid="_x0000_s192543"/>
                </a:ext>
                <a:ext uri="{FF2B5EF4-FFF2-40B4-BE49-F238E27FC236}">
                  <a16:creationId xmlns:a16="http://schemas.microsoft.com/office/drawing/2014/main" id="{00000000-0008-0000-0100-00001F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12700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2544" name="Button 32" hidden="1">
              <a:extLst>
                <a:ext uri="{63B3BB69-23CF-44E3-9099-C40C66FF867C}">
                  <a14:compatExt spid="_x0000_s192544"/>
                </a:ext>
                <a:ext uri="{FF2B5EF4-FFF2-40B4-BE49-F238E27FC236}">
                  <a16:creationId xmlns:a16="http://schemas.microsoft.com/office/drawing/2014/main" id="{00000000-0008-0000-0100-000020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2545" name="Button 33" hidden="1">
              <a:extLst>
                <a:ext uri="{63B3BB69-23CF-44E3-9099-C40C66FF867C}">
                  <a14:compatExt spid="_x0000_s192545"/>
                </a:ext>
                <a:ext uri="{FF2B5EF4-FFF2-40B4-BE49-F238E27FC236}">
                  <a16:creationId xmlns:a16="http://schemas.microsoft.com/office/drawing/2014/main" id="{00000000-0008-0000-0100-00002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2546" name="Button 34" hidden="1">
              <a:extLst>
                <a:ext uri="{63B3BB69-23CF-44E3-9099-C40C66FF867C}">
                  <a14:compatExt spid="_x0000_s192546"/>
                </a:ext>
                <a:ext uri="{FF2B5EF4-FFF2-40B4-BE49-F238E27FC236}">
                  <a16:creationId xmlns:a16="http://schemas.microsoft.com/office/drawing/2014/main" id="{00000000-0008-0000-0100-00002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2547" name="Button 35" hidden="1">
              <a:extLst>
                <a:ext uri="{63B3BB69-23CF-44E3-9099-C40C66FF867C}">
                  <a14:compatExt spid="_x0000_s192547"/>
                </a:ext>
                <a:ext uri="{FF2B5EF4-FFF2-40B4-BE49-F238E27FC236}">
                  <a16:creationId xmlns:a16="http://schemas.microsoft.com/office/drawing/2014/main" id="{00000000-0008-0000-0100-00002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2548" name="Button 36" hidden="1">
              <a:extLst>
                <a:ext uri="{63B3BB69-23CF-44E3-9099-C40C66FF867C}">
                  <a14:compatExt spid="_x0000_s192548"/>
                </a:ext>
                <a:ext uri="{FF2B5EF4-FFF2-40B4-BE49-F238E27FC236}">
                  <a16:creationId xmlns:a16="http://schemas.microsoft.com/office/drawing/2014/main" id="{00000000-0008-0000-0100-00002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2549" name="Button 37" hidden="1">
              <a:extLst>
                <a:ext uri="{63B3BB69-23CF-44E3-9099-C40C66FF867C}">
                  <a14:compatExt spid="_x0000_s192549"/>
                </a:ext>
                <a:ext uri="{FF2B5EF4-FFF2-40B4-BE49-F238E27FC236}">
                  <a16:creationId xmlns:a16="http://schemas.microsoft.com/office/drawing/2014/main" id="{00000000-0008-0000-0100-00002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12700</xdr:colOff>
          <xdr:row>2</xdr:row>
          <xdr:rowOff>0</xdr:rowOff>
        </xdr:from>
        <xdr:to>
          <xdr:col>3</xdr:col>
          <xdr:colOff>1771650</xdr:colOff>
          <xdr:row>2</xdr:row>
          <xdr:rowOff>317500</xdr:rowOff>
        </xdr:to>
        <xdr:sp macro="" textlink="">
          <xdr:nvSpPr>
            <xdr:cNvPr id="65537" name="Button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0A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Kampioenen opbouwen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5</xdr:row>
          <xdr:rowOff>19050</xdr:rowOff>
        </xdr:from>
        <xdr:to>
          <xdr:col>2</xdr:col>
          <xdr:colOff>1143000</xdr:colOff>
          <xdr:row>6</xdr:row>
          <xdr:rowOff>146050</xdr:rowOff>
        </xdr:to>
        <xdr:sp macro="" textlink="">
          <xdr:nvSpPr>
            <xdr:cNvPr id="109569" name="Button 1" hidden="1">
              <a:extLst>
                <a:ext uri="{63B3BB69-23CF-44E3-9099-C40C66FF867C}">
                  <a14:compatExt spid="_x0000_s109569"/>
                </a:ext>
                <a:ext uri="{FF2B5EF4-FFF2-40B4-BE49-F238E27FC236}">
                  <a16:creationId xmlns:a16="http://schemas.microsoft.com/office/drawing/2014/main" id="{00000000-0008-0000-0B00-000001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Winnaars opbouwen</a:t>
              </a:r>
            </a:p>
            <a:p>
              <a:pPr algn="ctr" rtl="0">
                <a:defRPr sz="1000"/>
              </a:pPr>
              <a:endPara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1162050</xdr:colOff>
          <xdr:row>5</xdr:row>
          <xdr:rowOff>19050</xdr:rowOff>
        </xdr:from>
        <xdr:to>
          <xdr:col>3</xdr:col>
          <xdr:colOff>793750</xdr:colOff>
          <xdr:row>6</xdr:row>
          <xdr:rowOff>146050</xdr:rowOff>
        </xdr:to>
        <xdr:sp macro="" textlink="">
          <xdr:nvSpPr>
            <xdr:cNvPr id="109570" name="Button 2" hidden="1">
              <a:extLst>
                <a:ext uri="{63B3BB69-23CF-44E3-9099-C40C66FF867C}">
                  <a14:compatExt spid="_x0000_s109570"/>
                </a:ext>
                <a:ext uri="{FF2B5EF4-FFF2-40B4-BE49-F238E27FC236}">
                  <a16:creationId xmlns:a16="http://schemas.microsoft.com/office/drawing/2014/main" id="{00000000-0008-0000-0B00-000002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Dubbele paarden/pony's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819150</xdr:colOff>
          <xdr:row>5</xdr:row>
          <xdr:rowOff>19050</xdr:rowOff>
        </xdr:from>
        <xdr:to>
          <xdr:col>6</xdr:col>
          <xdr:colOff>222250</xdr:colOff>
          <xdr:row>6</xdr:row>
          <xdr:rowOff>146050</xdr:rowOff>
        </xdr:to>
        <xdr:sp macro="" textlink="">
          <xdr:nvSpPr>
            <xdr:cNvPr id="109571" name="Button 3" hidden="1">
              <a:extLst>
                <a:ext uri="{63B3BB69-23CF-44E3-9099-C40C66FF867C}">
                  <a14:compatExt spid="_x0000_s109571"/>
                </a:ext>
                <a:ext uri="{FF2B5EF4-FFF2-40B4-BE49-F238E27FC236}">
                  <a16:creationId xmlns:a16="http://schemas.microsoft.com/office/drawing/2014/main" id="{00000000-0008-0000-0B00-000003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Importeren gegevens</a:t>
              </a:r>
            </a:p>
            <a:p>
              <a:pPr algn="ctr" rtl="0">
                <a:defRPr sz="1000"/>
              </a:pPr>
              <a:endPara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5</xdr:row>
          <xdr:rowOff>19050</xdr:rowOff>
        </xdr:from>
        <xdr:to>
          <xdr:col>8</xdr:col>
          <xdr:colOff>0</xdr:colOff>
          <xdr:row>6</xdr:row>
          <xdr:rowOff>146050</xdr:rowOff>
        </xdr:to>
        <xdr:sp macro="" textlink="">
          <xdr:nvSpPr>
            <xdr:cNvPr id="109572" name="Button 4" hidden="1">
              <a:extLst>
                <a:ext uri="{63B3BB69-23CF-44E3-9099-C40C66FF867C}">
                  <a14:compatExt spid="_x0000_s109572"/>
                </a:ext>
                <a:ext uri="{FF2B5EF4-FFF2-40B4-BE49-F238E27FC236}">
                  <a16:creationId xmlns:a16="http://schemas.microsoft.com/office/drawing/2014/main" id="{00000000-0008-0000-0B00-000004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Verwerken gegevens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165100</xdr:colOff>
          <xdr:row>13</xdr:row>
          <xdr:rowOff>38100</xdr:rowOff>
        </xdr:from>
        <xdr:to>
          <xdr:col>2</xdr:col>
          <xdr:colOff>3028950</xdr:colOff>
          <xdr:row>16</xdr:row>
          <xdr:rowOff>133350</xdr:rowOff>
        </xdr:to>
        <xdr:sp macro="" textlink="">
          <xdr:nvSpPr>
            <xdr:cNvPr id="125974" name="Button 22" hidden="1">
              <a:extLst>
                <a:ext uri="{63B3BB69-23CF-44E3-9099-C40C66FF867C}">
                  <a14:compatExt spid="_x0000_s125974"/>
                </a:ext>
                <a:ext uri="{FF2B5EF4-FFF2-40B4-BE49-F238E27FC236}">
                  <a16:creationId xmlns:a16="http://schemas.microsoft.com/office/drawing/2014/main" id="{00000000-0008-0000-0C00-000016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Tabbladen zichtbaar of verbergen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1289050</xdr:colOff>
          <xdr:row>1</xdr:row>
          <xdr:rowOff>0</xdr:rowOff>
        </xdr:from>
        <xdr:to>
          <xdr:col>7</xdr:col>
          <xdr:colOff>2012950</xdr:colOff>
          <xdr:row>2</xdr:row>
          <xdr:rowOff>317500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D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Afvaardiging opbouwen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91489" name="Button 1" hidden="1">
              <a:extLst>
                <a:ext uri="{63B3BB69-23CF-44E3-9099-C40C66FF867C}">
                  <a14:compatExt spid="_x0000_s191489"/>
                </a:ext>
                <a:ext uri="{FF2B5EF4-FFF2-40B4-BE49-F238E27FC236}">
                  <a16:creationId xmlns:a16="http://schemas.microsoft.com/office/drawing/2014/main" id="{00000000-0008-0000-0200-000001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91490" name="Button 2" hidden="1">
              <a:extLst>
                <a:ext uri="{63B3BB69-23CF-44E3-9099-C40C66FF867C}">
                  <a14:compatExt spid="_x0000_s191490"/>
                </a:ext>
                <a:ext uri="{FF2B5EF4-FFF2-40B4-BE49-F238E27FC236}">
                  <a16:creationId xmlns:a16="http://schemas.microsoft.com/office/drawing/2014/main" id="{00000000-0008-0000-0200-000002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7</xdr:row>
          <xdr:rowOff>0</xdr:rowOff>
        </xdr:from>
        <xdr:to>
          <xdr:col>22</xdr:col>
          <xdr:colOff>0</xdr:colOff>
          <xdr:row>7</xdr:row>
          <xdr:rowOff>171450</xdr:rowOff>
        </xdr:to>
        <xdr:sp macro="" textlink="">
          <xdr:nvSpPr>
            <xdr:cNvPr id="191491" name="Button 3" hidden="1">
              <a:extLst>
                <a:ext uri="{63B3BB69-23CF-44E3-9099-C40C66FF867C}">
                  <a14:compatExt spid="_x0000_s191491"/>
                </a:ext>
                <a:ext uri="{FF2B5EF4-FFF2-40B4-BE49-F238E27FC236}">
                  <a16:creationId xmlns:a16="http://schemas.microsoft.com/office/drawing/2014/main" id="{00000000-0008-0000-0200-000003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1492" name="Button 4" hidden="1">
              <a:extLst>
                <a:ext uri="{63B3BB69-23CF-44E3-9099-C40C66FF867C}">
                  <a14:compatExt spid="_x0000_s191492"/>
                </a:ext>
                <a:ext uri="{FF2B5EF4-FFF2-40B4-BE49-F238E27FC236}">
                  <a16:creationId xmlns:a16="http://schemas.microsoft.com/office/drawing/2014/main" id="{00000000-0008-0000-0200-000004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31750</xdr:colOff>
          <xdr:row>2</xdr:row>
          <xdr:rowOff>12700</xdr:rowOff>
        </xdr:from>
        <xdr:to>
          <xdr:col>64</xdr:col>
          <xdr:colOff>0</xdr:colOff>
          <xdr:row>4</xdr:row>
          <xdr:rowOff>0</xdr:rowOff>
        </xdr:to>
        <xdr:sp macro="" textlink="">
          <xdr:nvSpPr>
            <xdr:cNvPr id="191493" name="Button 5" hidden="1">
              <a:extLst>
                <a:ext uri="{63B3BB69-23CF-44E3-9099-C40C66FF867C}">
                  <a14:compatExt spid="_x0000_s191493"/>
                </a:ext>
                <a:ext uri="{FF2B5EF4-FFF2-40B4-BE49-F238E27FC236}">
                  <a16:creationId xmlns:a16="http://schemas.microsoft.com/office/drawing/2014/main" id="{00000000-0008-0000-0200-000005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12700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1494" name="Button 6" hidden="1">
              <a:extLst>
                <a:ext uri="{63B3BB69-23CF-44E3-9099-C40C66FF867C}">
                  <a14:compatExt spid="_x0000_s191494"/>
                </a:ext>
                <a:ext uri="{FF2B5EF4-FFF2-40B4-BE49-F238E27FC236}">
                  <a16:creationId xmlns:a16="http://schemas.microsoft.com/office/drawing/2014/main" id="{00000000-0008-0000-0200-000006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12700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1495" name="Button 7" hidden="1">
              <a:extLst>
                <a:ext uri="{63B3BB69-23CF-44E3-9099-C40C66FF867C}">
                  <a14:compatExt spid="_x0000_s191495"/>
                </a:ext>
                <a:ext uri="{FF2B5EF4-FFF2-40B4-BE49-F238E27FC236}">
                  <a16:creationId xmlns:a16="http://schemas.microsoft.com/office/drawing/2014/main" id="{00000000-0008-0000-0200-000007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7</xdr:row>
          <xdr:rowOff>19050</xdr:rowOff>
        </xdr:from>
        <xdr:to>
          <xdr:col>33</xdr:col>
          <xdr:colOff>0</xdr:colOff>
          <xdr:row>8</xdr:row>
          <xdr:rowOff>0</xdr:rowOff>
        </xdr:to>
        <xdr:sp macro="" textlink="">
          <xdr:nvSpPr>
            <xdr:cNvPr id="191496" name="Button 8" hidden="1">
              <a:extLst>
                <a:ext uri="{63B3BB69-23CF-44E3-9099-C40C66FF867C}">
                  <a14:compatExt spid="_x0000_s191496"/>
                </a:ext>
                <a:ext uri="{FF2B5EF4-FFF2-40B4-BE49-F238E27FC236}">
                  <a16:creationId xmlns:a16="http://schemas.microsoft.com/office/drawing/2014/main" id="{00000000-0008-0000-0200-000008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1497" name="Button 9" hidden="1">
              <a:extLst>
                <a:ext uri="{63B3BB69-23CF-44E3-9099-C40C66FF867C}">
                  <a14:compatExt spid="_x0000_s191497"/>
                </a:ext>
                <a:ext uri="{FF2B5EF4-FFF2-40B4-BE49-F238E27FC236}">
                  <a16:creationId xmlns:a16="http://schemas.microsoft.com/office/drawing/2014/main" id="{00000000-0008-0000-0200-000009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19050</xdr:colOff>
          <xdr:row>6</xdr:row>
          <xdr:rowOff>19050</xdr:rowOff>
        </xdr:from>
        <xdr:to>
          <xdr:col>60</xdr:col>
          <xdr:colOff>0</xdr:colOff>
          <xdr:row>8</xdr:row>
          <xdr:rowOff>0</xdr:rowOff>
        </xdr:to>
        <xdr:sp macro="" textlink="">
          <xdr:nvSpPr>
            <xdr:cNvPr id="191498" name="Button 10" hidden="1">
              <a:extLst>
                <a:ext uri="{63B3BB69-23CF-44E3-9099-C40C66FF867C}">
                  <a14:compatExt spid="_x0000_s191498"/>
                </a:ext>
                <a:ext uri="{FF2B5EF4-FFF2-40B4-BE49-F238E27FC236}">
                  <a16:creationId xmlns:a16="http://schemas.microsoft.com/office/drawing/2014/main" id="{00000000-0008-0000-0200-00000A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91499" name="Button 11" hidden="1">
              <a:extLst>
                <a:ext uri="{63B3BB69-23CF-44E3-9099-C40C66FF867C}">
                  <a14:compatExt spid="_x0000_s191499"/>
                </a:ext>
                <a:ext uri="{FF2B5EF4-FFF2-40B4-BE49-F238E27FC236}">
                  <a16:creationId xmlns:a16="http://schemas.microsoft.com/office/drawing/2014/main" id="{00000000-0008-0000-0200-00000B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91500" name="Button 12" hidden="1">
              <a:extLst>
                <a:ext uri="{63B3BB69-23CF-44E3-9099-C40C66FF867C}">
                  <a14:compatExt spid="_x0000_s191500"/>
                </a:ext>
                <a:ext uri="{FF2B5EF4-FFF2-40B4-BE49-F238E27FC236}">
                  <a16:creationId xmlns:a16="http://schemas.microsoft.com/office/drawing/2014/main" id="{00000000-0008-0000-0200-00000C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</xdr:colOff>
          <xdr:row>7</xdr:row>
          <xdr:rowOff>12700</xdr:rowOff>
        </xdr:from>
        <xdr:to>
          <xdr:col>31</xdr:col>
          <xdr:colOff>12700</xdr:colOff>
          <xdr:row>7</xdr:row>
          <xdr:rowOff>184150</xdr:rowOff>
        </xdr:to>
        <xdr:sp macro="" textlink="">
          <xdr:nvSpPr>
            <xdr:cNvPr id="191501" name="Button 13" hidden="1">
              <a:extLst>
                <a:ext uri="{63B3BB69-23CF-44E3-9099-C40C66FF867C}">
                  <a14:compatExt spid="_x0000_s191501"/>
                </a:ext>
                <a:ext uri="{FF2B5EF4-FFF2-40B4-BE49-F238E27FC236}">
                  <a16:creationId xmlns:a16="http://schemas.microsoft.com/office/drawing/2014/main" id="{00000000-0008-0000-0200-00000D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1502" name="Button 14" hidden="1">
              <a:extLst>
                <a:ext uri="{63B3BB69-23CF-44E3-9099-C40C66FF867C}">
                  <a14:compatExt spid="_x0000_s191502"/>
                </a:ext>
                <a:ext uri="{FF2B5EF4-FFF2-40B4-BE49-F238E27FC236}">
                  <a16:creationId xmlns:a16="http://schemas.microsoft.com/office/drawing/2014/main" id="{00000000-0008-0000-0200-00000E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12700</xdr:rowOff>
        </xdr:from>
        <xdr:to>
          <xdr:col>39</xdr:col>
          <xdr:colOff>12700</xdr:colOff>
          <xdr:row>7</xdr:row>
          <xdr:rowOff>184150</xdr:rowOff>
        </xdr:to>
        <xdr:sp macro="" textlink="">
          <xdr:nvSpPr>
            <xdr:cNvPr id="191503" name="Button 15" hidden="1">
              <a:extLst>
                <a:ext uri="{63B3BB69-23CF-44E3-9099-C40C66FF867C}">
                  <a14:compatExt spid="_x0000_s191503"/>
                </a:ext>
                <a:ext uri="{FF2B5EF4-FFF2-40B4-BE49-F238E27FC236}">
                  <a16:creationId xmlns:a16="http://schemas.microsoft.com/office/drawing/2014/main" id="{00000000-0008-0000-0200-00000F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7</xdr:row>
          <xdr:rowOff>19050</xdr:rowOff>
        </xdr:from>
        <xdr:to>
          <xdr:col>48</xdr:col>
          <xdr:colOff>190500</xdr:colOff>
          <xdr:row>8</xdr:row>
          <xdr:rowOff>0</xdr:rowOff>
        </xdr:to>
        <xdr:sp macro="" textlink="">
          <xdr:nvSpPr>
            <xdr:cNvPr id="191504" name="Button 16" hidden="1">
              <a:extLst>
                <a:ext uri="{63B3BB69-23CF-44E3-9099-C40C66FF867C}">
                  <a14:compatExt spid="_x0000_s191504"/>
                </a:ext>
                <a:ext uri="{FF2B5EF4-FFF2-40B4-BE49-F238E27FC236}">
                  <a16:creationId xmlns:a16="http://schemas.microsoft.com/office/drawing/2014/main" id="{00000000-0008-0000-0200-000010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6</xdr:row>
          <xdr:rowOff>152400</xdr:rowOff>
        </xdr:from>
        <xdr:to>
          <xdr:col>47</xdr:col>
          <xdr:colOff>38100</xdr:colOff>
          <xdr:row>7</xdr:row>
          <xdr:rowOff>165100</xdr:rowOff>
        </xdr:to>
        <xdr:sp macro="" textlink="">
          <xdr:nvSpPr>
            <xdr:cNvPr id="191505" name="Button 17" hidden="1">
              <a:extLst>
                <a:ext uri="{63B3BB69-23CF-44E3-9099-C40C66FF867C}">
                  <a14:compatExt spid="_x0000_s191505"/>
                </a:ext>
                <a:ext uri="{FF2B5EF4-FFF2-40B4-BE49-F238E27FC236}">
                  <a16:creationId xmlns:a16="http://schemas.microsoft.com/office/drawing/2014/main" id="{00000000-0008-0000-0200-000011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7</xdr:row>
          <xdr:rowOff>12700</xdr:rowOff>
        </xdr:from>
        <xdr:to>
          <xdr:col>55</xdr:col>
          <xdr:colOff>12700</xdr:colOff>
          <xdr:row>7</xdr:row>
          <xdr:rowOff>184150</xdr:rowOff>
        </xdr:to>
        <xdr:sp macro="" textlink="">
          <xdr:nvSpPr>
            <xdr:cNvPr id="191506" name="Button 18" hidden="1">
              <a:extLst>
                <a:ext uri="{63B3BB69-23CF-44E3-9099-C40C66FF867C}">
                  <a14:compatExt spid="_x0000_s191506"/>
                </a:ext>
                <a:ext uri="{FF2B5EF4-FFF2-40B4-BE49-F238E27FC236}">
                  <a16:creationId xmlns:a16="http://schemas.microsoft.com/office/drawing/2014/main" id="{00000000-0008-0000-0200-000012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31750</xdr:colOff>
          <xdr:row>7</xdr:row>
          <xdr:rowOff>0</xdr:rowOff>
        </xdr:from>
        <xdr:to>
          <xdr:col>56</xdr:col>
          <xdr:colOff>190500</xdr:colOff>
          <xdr:row>7</xdr:row>
          <xdr:rowOff>304800</xdr:rowOff>
        </xdr:to>
        <xdr:sp macro="" textlink="">
          <xdr:nvSpPr>
            <xdr:cNvPr id="191507" name="Button 19" hidden="1">
              <a:extLst>
                <a:ext uri="{63B3BB69-23CF-44E3-9099-C40C66FF867C}">
                  <a14:compatExt spid="_x0000_s191507"/>
                </a:ext>
                <a:ext uri="{FF2B5EF4-FFF2-40B4-BE49-F238E27FC236}">
                  <a16:creationId xmlns:a16="http://schemas.microsoft.com/office/drawing/2014/main" id="{00000000-0008-0000-0200-000013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19050</xdr:rowOff>
        </xdr:from>
        <xdr:to>
          <xdr:col>40</xdr:col>
          <xdr:colOff>171450</xdr:colOff>
          <xdr:row>8</xdr:row>
          <xdr:rowOff>0</xdr:rowOff>
        </xdr:to>
        <xdr:sp macro="" textlink="">
          <xdr:nvSpPr>
            <xdr:cNvPr id="191508" name="Button 20" hidden="1">
              <a:extLst>
                <a:ext uri="{63B3BB69-23CF-44E3-9099-C40C66FF867C}">
                  <a14:compatExt spid="_x0000_s191508"/>
                </a:ext>
                <a:ext uri="{FF2B5EF4-FFF2-40B4-BE49-F238E27FC236}">
                  <a16:creationId xmlns:a16="http://schemas.microsoft.com/office/drawing/2014/main" id="{00000000-0008-0000-0200-000014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1509" name="Button 21" hidden="1">
              <a:extLst>
                <a:ext uri="{63B3BB69-23CF-44E3-9099-C40C66FF867C}">
                  <a14:compatExt spid="_x0000_s191509"/>
                </a:ext>
                <a:ext uri="{FF2B5EF4-FFF2-40B4-BE49-F238E27FC236}">
                  <a16:creationId xmlns:a16="http://schemas.microsoft.com/office/drawing/2014/main" id="{00000000-0008-0000-0200-000015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1510" name="Button 22" hidden="1">
              <a:extLst>
                <a:ext uri="{63B3BB69-23CF-44E3-9099-C40C66FF867C}">
                  <a14:compatExt spid="_x0000_s191510"/>
                </a:ext>
                <a:ext uri="{FF2B5EF4-FFF2-40B4-BE49-F238E27FC236}">
                  <a16:creationId xmlns:a16="http://schemas.microsoft.com/office/drawing/2014/main" id="{00000000-0008-0000-0200-000016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1511" name="Button 23" hidden="1">
              <a:extLst>
                <a:ext uri="{63B3BB69-23CF-44E3-9099-C40C66FF867C}">
                  <a14:compatExt spid="_x0000_s191511"/>
                </a:ext>
                <a:ext uri="{FF2B5EF4-FFF2-40B4-BE49-F238E27FC236}">
                  <a16:creationId xmlns:a16="http://schemas.microsoft.com/office/drawing/2014/main" id="{00000000-0008-0000-0200-000017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1512" name="Button 24" hidden="1">
              <a:extLst>
                <a:ext uri="{63B3BB69-23CF-44E3-9099-C40C66FF867C}">
                  <a14:compatExt spid="_x0000_s191512"/>
                </a:ext>
                <a:ext uri="{FF2B5EF4-FFF2-40B4-BE49-F238E27FC236}">
                  <a16:creationId xmlns:a16="http://schemas.microsoft.com/office/drawing/2014/main" id="{00000000-0008-0000-0200-000018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1513" name="Button 25" hidden="1">
              <a:extLst>
                <a:ext uri="{63B3BB69-23CF-44E3-9099-C40C66FF867C}">
                  <a14:compatExt spid="_x0000_s191513"/>
                </a:ext>
                <a:ext uri="{FF2B5EF4-FFF2-40B4-BE49-F238E27FC236}">
                  <a16:creationId xmlns:a16="http://schemas.microsoft.com/office/drawing/2014/main" id="{00000000-0008-0000-0200-000019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</xdr:colOff>
          <xdr:row>7</xdr:row>
          <xdr:rowOff>0</xdr:rowOff>
        </xdr:from>
        <xdr:to>
          <xdr:col>31</xdr:col>
          <xdr:colOff>0</xdr:colOff>
          <xdr:row>7</xdr:row>
          <xdr:rowOff>171450</xdr:rowOff>
        </xdr:to>
        <xdr:sp macro="" textlink="">
          <xdr:nvSpPr>
            <xdr:cNvPr id="191514" name="Button 26" hidden="1">
              <a:extLst>
                <a:ext uri="{63B3BB69-23CF-44E3-9099-C40C66FF867C}">
                  <a14:compatExt spid="_x0000_s191514"/>
                </a:ext>
                <a:ext uri="{FF2B5EF4-FFF2-40B4-BE49-F238E27FC236}">
                  <a16:creationId xmlns:a16="http://schemas.microsoft.com/office/drawing/2014/main" id="{00000000-0008-0000-0200-00001A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1515" name="Button 27" hidden="1">
              <a:extLst>
                <a:ext uri="{63B3BB69-23CF-44E3-9099-C40C66FF867C}">
                  <a14:compatExt spid="_x0000_s191515"/>
                </a:ext>
                <a:ext uri="{FF2B5EF4-FFF2-40B4-BE49-F238E27FC236}">
                  <a16:creationId xmlns:a16="http://schemas.microsoft.com/office/drawing/2014/main" id="{00000000-0008-0000-0200-00001B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1516" name="Button 28" hidden="1">
              <a:extLst>
                <a:ext uri="{63B3BB69-23CF-44E3-9099-C40C66FF867C}">
                  <a14:compatExt spid="_x0000_s191516"/>
                </a:ext>
                <a:ext uri="{FF2B5EF4-FFF2-40B4-BE49-F238E27FC236}">
                  <a16:creationId xmlns:a16="http://schemas.microsoft.com/office/drawing/2014/main" id="{00000000-0008-0000-0200-00001C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1517" name="Button 29" hidden="1">
              <a:extLst>
                <a:ext uri="{63B3BB69-23CF-44E3-9099-C40C66FF867C}">
                  <a14:compatExt spid="_x0000_s191517"/>
                </a:ext>
                <a:ext uri="{FF2B5EF4-FFF2-40B4-BE49-F238E27FC236}">
                  <a16:creationId xmlns:a16="http://schemas.microsoft.com/office/drawing/2014/main" id="{00000000-0008-0000-0200-00001D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1518" name="Button 30" hidden="1">
              <a:extLst>
                <a:ext uri="{63B3BB69-23CF-44E3-9099-C40C66FF867C}">
                  <a14:compatExt spid="_x0000_s191518"/>
                </a:ext>
                <a:ext uri="{FF2B5EF4-FFF2-40B4-BE49-F238E27FC236}">
                  <a16:creationId xmlns:a16="http://schemas.microsoft.com/office/drawing/2014/main" id="{00000000-0008-0000-0200-00001E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</xdr:row>
          <xdr:rowOff>0</xdr:rowOff>
        </xdr:from>
        <xdr:to>
          <xdr:col>13</xdr:col>
          <xdr:colOff>0</xdr:colOff>
          <xdr:row>7</xdr:row>
          <xdr:rowOff>171450</xdr:rowOff>
        </xdr:to>
        <xdr:sp macro="" textlink="">
          <xdr:nvSpPr>
            <xdr:cNvPr id="191519" name="Button 31" hidden="1">
              <a:extLst>
                <a:ext uri="{63B3BB69-23CF-44E3-9099-C40C66FF867C}">
                  <a14:compatExt spid="_x0000_s191519"/>
                </a:ext>
                <a:ext uri="{FF2B5EF4-FFF2-40B4-BE49-F238E27FC236}">
                  <a16:creationId xmlns:a16="http://schemas.microsoft.com/office/drawing/2014/main" id="{00000000-0008-0000-0200-00001F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12700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1520" name="Button 32" hidden="1">
              <a:extLst>
                <a:ext uri="{63B3BB69-23CF-44E3-9099-C40C66FF867C}">
                  <a14:compatExt spid="_x0000_s191520"/>
                </a:ext>
                <a:ext uri="{FF2B5EF4-FFF2-40B4-BE49-F238E27FC236}">
                  <a16:creationId xmlns:a16="http://schemas.microsoft.com/office/drawing/2014/main" id="{00000000-0008-0000-0200-000020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1521" name="Button 33" hidden="1">
              <a:extLst>
                <a:ext uri="{63B3BB69-23CF-44E3-9099-C40C66FF867C}">
                  <a14:compatExt spid="_x0000_s191521"/>
                </a:ext>
                <a:ext uri="{FF2B5EF4-FFF2-40B4-BE49-F238E27FC236}">
                  <a16:creationId xmlns:a16="http://schemas.microsoft.com/office/drawing/2014/main" id="{00000000-0008-0000-0200-000021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1522" name="Button 34" hidden="1">
              <a:extLst>
                <a:ext uri="{63B3BB69-23CF-44E3-9099-C40C66FF867C}">
                  <a14:compatExt spid="_x0000_s191522"/>
                </a:ext>
                <a:ext uri="{FF2B5EF4-FFF2-40B4-BE49-F238E27FC236}">
                  <a16:creationId xmlns:a16="http://schemas.microsoft.com/office/drawing/2014/main" id="{00000000-0008-0000-0200-000022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1523" name="Button 35" hidden="1">
              <a:extLst>
                <a:ext uri="{63B3BB69-23CF-44E3-9099-C40C66FF867C}">
                  <a14:compatExt spid="_x0000_s191523"/>
                </a:ext>
                <a:ext uri="{FF2B5EF4-FFF2-40B4-BE49-F238E27FC236}">
                  <a16:creationId xmlns:a16="http://schemas.microsoft.com/office/drawing/2014/main" id="{00000000-0008-0000-0200-000023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1524" name="Button 36" hidden="1">
              <a:extLst>
                <a:ext uri="{63B3BB69-23CF-44E3-9099-C40C66FF867C}">
                  <a14:compatExt spid="_x0000_s191524"/>
                </a:ext>
                <a:ext uri="{FF2B5EF4-FFF2-40B4-BE49-F238E27FC236}">
                  <a16:creationId xmlns:a16="http://schemas.microsoft.com/office/drawing/2014/main" id="{00000000-0008-0000-0200-000024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1525" name="Button 37" hidden="1">
              <a:extLst>
                <a:ext uri="{63B3BB69-23CF-44E3-9099-C40C66FF867C}">
                  <a14:compatExt spid="_x0000_s191525"/>
                </a:ext>
                <a:ext uri="{FF2B5EF4-FFF2-40B4-BE49-F238E27FC236}">
                  <a16:creationId xmlns:a16="http://schemas.microsoft.com/office/drawing/2014/main" id="{00000000-0008-0000-0200-000025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50529" name="Button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03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12</xdr:col>
          <xdr:colOff>0</xdr:colOff>
          <xdr:row>7</xdr:row>
          <xdr:rowOff>184150</xdr:rowOff>
        </xdr:to>
        <xdr:sp macro="" textlink="">
          <xdr:nvSpPr>
            <xdr:cNvPr id="150530" name="Button 2" hidden="1">
              <a:extLst>
                <a:ext uri="{63B3BB69-23CF-44E3-9099-C40C66FF867C}">
                  <a14:compatExt spid="_x0000_s150530"/>
                </a:ext>
                <a:ext uri="{FF2B5EF4-FFF2-40B4-BE49-F238E27FC236}">
                  <a16:creationId xmlns:a16="http://schemas.microsoft.com/office/drawing/2014/main" id="{00000000-0008-0000-0300-00000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21</xdr:col>
          <xdr:colOff>0</xdr:colOff>
          <xdr:row>7</xdr:row>
          <xdr:rowOff>171450</xdr:rowOff>
        </xdr:to>
        <xdr:sp macro="" textlink="">
          <xdr:nvSpPr>
            <xdr:cNvPr id="150531" name="Button 3" hidden="1">
              <a:extLst>
                <a:ext uri="{63B3BB69-23CF-44E3-9099-C40C66FF867C}">
                  <a14:compatExt spid="_x0000_s150531"/>
                </a:ext>
                <a:ext uri="{FF2B5EF4-FFF2-40B4-BE49-F238E27FC236}">
                  <a16:creationId xmlns:a16="http://schemas.microsoft.com/office/drawing/2014/main" id="{00000000-0008-0000-0300-000003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12700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32" name="Button 4" hidden="1">
              <a:extLst>
                <a:ext uri="{63B3BB69-23CF-44E3-9099-C40C66FF867C}">
                  <a14:compatExt spid="_x0000_s150532"/>
                </a:ext>
                <a:ext uri="{FF2B5EF4-FFF2-40B4-BE49-F238E27FC236}">
                  <a16:creationId xmlns:a16="http://schemas.microsoft.com/office/drawing/2014/main" id="{00000000-0008-0000-0300-000004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61</xdr:col>
          <xdr:colOff>31750</xdr:colOff>
          <xdr:row>2</xdr:row>
          <xdr:rowOff>12700</xdr:rowOff>
        </xdr:from>
        <xdr:to>
          <xdr:col>63</xdr:col>
          <xdr:colOff>0</xdr:colOff>
          <xdr:row>4</xdr:row>
          <xdr:rowOff>0</xdr:rowOff>
        </xdr:to>
        <xdr:sp macro="" textlink="">
          <xdr:nvSpPr>
            <xdr:cNvPr id="150533" name="Button 5" hidden="1">
              <a:extLst>
                <a:ext uri="{63B3BB69-23CF-44E3-9099-C40C66FF867C}">
                  <a14:compatExt spid="_x0000_s150533"/>
                </a:ext>
                <a:ext uri="{FF2B5EF4-FFF2-40B4-BE49-F238E27FC236}">
                  <a16:creationId xmlns:a16="http://schemas.microsoft.com/office/drawing/2014/main" id="{00000000-0008-0000-0300-000005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50534" name="Button 6" hidden="1">
              <a:extLst>
                <a:ext uri="{63B3BB69-23CF-44E3-9099-C40C66FF867C}">
                  <a14:compatExt spid="_x0000_s150534"/>
                </a:ext>
                <a:ext uri="{FF2B5EF4-FFF2-40B4-BE49-F238E27FC236}">
                  <a16:creationId xmlns:a16="http://schemas.microsoft.com/office/drawing/2014/main" id="{00000000-0008-0000-0300-000006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0</xdr:colOff>
          <xdr:row>7</xdr:row>
          <xdr:rowOff>12700</xdr:rowOff>
        </xdr:from>
        <xdr:to>
          <xdr:col>23</xdr:col>
          <xdr:colOff>0</xdr:colOff>
          <xdr:row>8</xdr:row>
          <xdr:rowOff>0</xdr:rowOff>
        </xdr:to>
        <xdr:sp macro="" textlink="">
          <xdr:nvSpPr>
            <xdr:cNvPr id="150535" name="Button 7" hidden="1">
              <a:extLst>
                <a:ext uri="{63B3BB69-23CF-44E3-9099-C40C66FF867C}">
                  <a14:compatExt spid="_x0000_s150535"/>
                </a:ext>
                <a:ext uri="{FF2B5EF4-FFF2-40B4-BE49-F238E27FC236}">
                  <a16:creationId xmlns:a16="http://schemas.microsoft.com/office/drawing/2014/main" id="{00000000-0008-0000-0300-000007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190500</xdr:colOff>
          <xdr:row>7</xdr:row>
          <xdr:rowOff>19050</xdr:rowOff>
        </xdr:from>
        <xdr:to>
          <xdr:col>32</xdr:col>
          <xdr:colOff>0</xdr:colOff>
          <xdr:row>8</xdr:row>
          <xdr:rowOff>0</xdr:rowOff>
        </xdr:to>
        <xdr:sp macro="" textlink="">
          <xdr:nvSpPr>
            <xdr:cNvPr id="150536" name="Button 8" hidden="1">
              <a:extLst>
                <a:ext uri="{63B3BB69-23CF-44E3-9099-C40C66FF867C}">
                  <a14:compatExt spid="_x0000_s150536"/>
                </a:ext>
                <a:ext uri="{FF2B5EF4-FFF2-40B4-BE49-F238E27FC236}">
                  <a16:creationId xmlns:a16="http://schemas.microsoft.com/office/drawing/2014/main" id="{00000000-0008-0000-0300-000008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12700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37" name="Button 9" hidden="1">
              <a:extLst>
                <a:ext uri="{63B3BB69-23CF-44E3-9099-C40C66FF867C}">
                  <a14:compatExt spid="_x0000_s150537"/>
                </a:ext>
                <a:ext uri="{FF2B5EF4-FFF2-40B4-BE49-F238E27FC236}">
                  <a16:creationId xmlns:a16="http://schemas.microsoft.com/office/drawing/2014/main" id="{00000000-0008-0000-0300-000009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58</xdr:col>
          <xdr:colOff>19050</xdr:colOff>
          <xdr:row>6</xdr:row>
          <xdr:rowOff>19050</xdr:rowOff>
        </xdr:from>
        <xdr:to>
          <xdr:col>59</xdr:col>
          <xdr:colOff>0</xdr:colOff>
          <xdr:row>8</xdr:row>
          <xdr:rowOff>0</xdr:rowOff>
        </xdr:to>
        <xdr:sp macro="" textlink="">
          <xdr:nvSpPr>
            <xdr:cNvPr id="150538" name="Button 10" hidden="1">
              <a:extLst>
                <a:ext uri="{63B3BB69-23CF-44E3-9099-C40C66FF867C}">
                  <a14:compatExt spid="_x0000_s150538"/>
                </a:ext>
                <a:ext uri="{FF2B5EF4-FFF2-40B4-BE49-F238E27FC236}">
                  <a16:creationId xmlns:a16="http://schemas.microsoft.com/office/drawing/2014/main" id="{00000000-0008-0000-0300-00000A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50539" name="Button 11" hidden="1">
              <a:extLst>
                <a:ext uri="{63B3BB69-23CF-44E3-9099-C40C66FF867C}">
                  <a14:compatExt spid="_x0000_s150539"/>
                </a:ext>
                <a:ext uri="{FF2B5EF4-FFF2-40B4-BE49-F238E27FC236}">
                  <a16:creationId xmlns:a16="http://schemas.microsoft.com/office/drawing/2014/main" id="{00000000-0008-0000-0300-00000B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50540" name="Button 12" hidden="1">
              <a:extLst>
                <a:ext uri="{63B3BB69-23CF-44E3-9099-C40C66FF867C}">
                  <a14:compatExt spid="_x0000_s150540"/>
                </a:ext>
                <a:ext uri="{FF2B5EF4-FFF2-40B4-BE49-F238E27FC236}">
                  <a16:creationId xmlns:a16="http://schemas.microsoft.com/office/drawing/2014/main" id="{00000000-0008-0000-0300-00000C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19050</xdr:colOff>
          <xdr:row>7</xdr:row>
          <xdr:rowOff>12700</xdr:rowOff>
        </xdr:from>
        <xdr:to>
          <xdr:col>30</xdr:col>
          <xdr:colOff>12700</xdr:colOff>
          <xdr:row>7</xdr:row>
          <xdr:rowOff>184150</xdr:rowOff>
        </xdr:to>
        <xdr:sp macro="" textlink="">
          <xdr:nvSpPr>
            <xdr:cNvPr id="150541" name="Button 13" hidden="1">
              <a:extLst>
                <a:ext uri="{63B3BB69-23CF-44E3-9099-C40C66FF867C}">
                  <a14:compatExt spid="_x0000_s150541"/>
                </a:ext>
                <a:ext uri="{FF2B5EF4-FFF2-40B4-BE49-F238E27FC236}">
                  <a16:creationId xmlns:a16="http://schemas.microsoft.com/office/drawing/2014/main" id="{00000000-0008-0000-0300-00000D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12700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42" name="Button 14" hidden="1">
              <a:extLst>
                <a:ext uri="{63B3BB69-23CF-44E3-9099-C40C66FF867C}">
                  <a14:compatExt spid="_x0000_s150542"/>
                </a:ext>
                <a:ext uri="{FF2B5EF4-FFF2-40B4-BE49-F238E27FC236}">
                  <a16:creationId xmlns:a16="http://schemas.microsoft.com/office/drawing/2014/main" id="{00000000-0008-0000-0300-00000E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12700</xdr:rowOff>
        </xdr:from>
        <xdr:to>
          <xdr:col>38</xdr:col>
          <xdr:colOff>12700</xdr:colOff>
          <xdr:row>7</xdr:row>
          <xdr:rowOff>184150</xdr:rowOff>
        </xdr:to>
        <xdr:sp macro="" textlink="">
          <xdr:nvSpPr>
            <xdr:cNvPr id="150560" name="Button 32" hidden="1">
              <a:extLst>
                <a:ext uri="{63B3BB69-23CF-44E3-9099-C40C66FF867C}">
                  <a14:compatExt spid="_x0000_s150560"/>
                </a:ext>
                <a:ext uri="{FF2B5EF4-FFF2-40B4-BE49-F238E27FC236}">
                  <a16:creationId xmlns:a16="http://schemas.microsoft.com/office/drawing/2014/main" id="{00000000-0008-0000-0300-000020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7</xdr:row>
          <xdr:rowOff>19050</xdr:rowOff>
        </xdr:from>
        <xdr:to>
          <xdr:col>47</xdr:col>
          <xdr:colOff>190500</xdr:colOff>
          <xdr:row>8</xdr:row>
          <xdr:rowOff>0</xdr:rowOff>
        </xdr:to>
        <xdr:sp macro="" textlink="">
          <xdr:nvSpPr>
            <xdr:cNvPr id="150562" name="Button 34" hidden="1">
              <a:extLst>
                <a:ext uri="{63B3BB69-23CF-44E3-9099-C40C66FF867C}">
                  <a14:compatExt spid="_x0000_s150562"/>
                </a:ext>
                <a:ext uri="{FF2B5EF4-FFF2-40B4-BE49-F238E27FC236}">
                  <a16:creationId xmlns:a16="http://schemas.microsoft.com/office/drawing/2014/main" id="{00000000-0008-0000-0300-00002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6</xdr:row>
          <xdr:rowOff>152400</xdr:rowOff>
        </xdr:from>
        <xdr:to>
          <xdr:col>46</xdr:col>
          <xdr:colOff>38100</xdr:colOff>
          <xdr:row>7</xdr:row>
          <xdr:rowOff>165100</xdr:rowOff>
        </xdr:to>
        <xdr:sp macro="" textlink="">
          <xdr:nvSpPr>
            <xdr:cNvPr id="150563" name="Button 35" hidden="1">
              <a:extLst>
                <a:ext uri="{63B3BB69-23CF-44E3-9099-C40C66FF867C}">
                  <a14:compatExt spid="_x0000_s150563"/>
                </a:ext>
                <a:ext uri="{FF2B5EF4-FFF2-40B4-BE49-F238E27FC236}">
                  <a16:creationId xmlns:a16="http://schemas.microsoft.com/office/drawing/2014/main" id="{00000000-0008-0000-0300-000023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7</xdr:row>
          <xdr:rowOff>12700</xdr:rowOff>
        </xdr:from>
        <xdr:to>
          <xdr:col>54</xdr:col>
          <xdr:colOff>12700</xdr:colOff>
          <xdr:row>7</xdr:row>
          <xdr:rowOff>184150</xdr:rowOff>
        </xdr:to>
        <xdr:sp macro="" textlink="">
          <xdr:nvSpPr>
            <xdr:cNvPr id="150564" name="Button 36" hidden="1">
              <a:extLst>
                <a:ext uri="{63B3BB69-23CF-44E3-9099-C40C66FF867C}">
                  <a14:compatExt spid="_x0000_s150564"/>
                </a:ext>
                <a:ext uri="{FF2B5EF4-FFF2-40B4-BE49-F238E27FC236}">
                  <a16:creationId xmlns:a16="http://schemas.microsoft.com/office/drawing/2014/main" id="{00000000-0008-0000-0300-000024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31750</xdr:colOff>
          <xdr:row>7</xdr:row>
          <xdr:rowOff>0</xdr:rowOff>
        </xdr:from>
        <xdr:to>
          <xdr:col>55</xdr:col>
          <xdr:colOff>190500</xdr:colOff>
          <xdr:row>7</xdr:row>
          <xdr:rowOff>304800</xdr:rowOff>
        </xdr:to>
        <xdr:sp macro="" textlink="">
          <xdr:nvSpPr>
            <xdr:cNvPr id="150565" name="Button 37" hidden="1">
              <a:extLst>
                <a:ext uri="{63B3BB69-23CF-44E3-9099-C40C66FF867C}">
                  <a14:compatExt spid="_x0000_s150565"/>
                </a:ext>
                <a:ext uri="{FF2B5EF4-FFF2-40B4-BE49-F238E27FC236}">
                  <a16:creationId xmlns:a16="http://schemas.microsoft.com/office/drawing/2014/main" id="{00000000-0008-0000-0300-000025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19050</xdr:rowOff>
        </xdr:from>
        <xdr:to>
          <xdr:col>39</xdr:col>
          <xdr:colOff>171450</xdr:colOff>
          <xdr:row>8</xdr:row>
          <xdr:rowOff>0</xdr:rowOff>
        </xdr:to>
        <xdr:sp macro="" textlink="">
          <xdr:nvSpPr>
            <xdr:cNvPr id="150567" name="Button 39" hidden="1">
              <a:extLst>
                <a:ext uri="{63B3BB69-23CF-44E3-9099-C40C66FF867C}">
                  <a14:compatExt spid="_x0000_s150567"/>
                </a:ext>
                <a:ext uri="{FF2B5EF4-FFF2-40B4-BE49-F238E27FC236}">
                  <a16:creationId xmlns:a16="http://schemas.microsoft.com/office/drawing/2014/main" id="{00000000-0008-0000-0300-000027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68" name="Button 40" hidden="1">
              <a:extLst>
                <a:ext uri="{63B3BB69-23CF-44E3-9099-C40C66FF867C}">
                  <a14:compatExt spid="_x0000_s150568"/>
                </a:ext>
                <a:ext uri="{FF2B5EF4-FFF2-40B4-BE49-F238E27FC236}">
                  <a16:creationId xmlns:a16="http://schemas.microsoft.com/office/drawing/2014/main" id="{00000000-0008-0000-0300-000028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0</xdr:colOff>
          <xdr:row>7</xdr:row>
          <xdr:rowOff>6350</xdr:rowOff>
        </xdr:from>
        <xdr:to>
          <xdr:col>23</xdr:col>
          <xdr:colOff>0</xdr:colOff>
          <xdr:row>8</xdr:row>
          <xdr:rowOff>0</xdr:rowOff>
        </xdr:to>
        <xdr:sp macro="" textlink="">
          <xdr:nvSpPr>
            <xdr:cNvPr id="150569" name="Button 41" hidden="1">
              <a:extLst>
                <a:ext uri="{63B3BB69-23CF-44E3-9099-C40C66FF867C}">
                  <a14:compatExt spid="_x0000_s150569"/>
                </a:ext>
                <a:ext uri="{FF2B5EF4-FFF2-40B4-BE49-F238E27FC236}">
                  <a16:creationId xmlns:a16="http://schemas.microsoft.com/office/drawing/2014/main" id="{00000000-0008-0000-0300-000029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70" name="Button 42" hidden="1">
              <a:extLst>
                <a:ext uri="{63B3BB69-23CF-44E3-9099-C40C66FF867C}">
                  <a14:compatExt spid="_x0000_s150570"/>
                </a:ext>
                <a:ext uri="{FF2B5EF4-FFF2-40B4-BE49-F238E27FC236}">
                  <a16:creationId xmlns:a16="http://schemas.microsoft.com/office/drawing/2014/main" id="{00000000-0008-0000-0300-00002A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71" name="Button 43" hidden="1">
              <a:extLst>
                <a:ext uri="{63B3BB69-23CF-44E3-9099-C40C66FF867C}">
                  <a14:compatExt spid="_x0000_s150571"/>
                </a:ext>
                <a:ext uri="{FF2B5EF4-FFF2-40B4-BE49-F238E27FC236}">
                  <a16:creationId xmlns:a16="http://schemas.microsoft.com/office/drawing/2014/main" id="{00000000-0008-0000-0300-00002B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72" name="Button 44" hidden="1">
              <a:extLst>
                <a:ext uri="{63B3BB69-23CF-44E3-9099-C40C66FF867C}">
                  <a14:compatExt spid="_x0000_s150572"/>
                </a:ext>
                <a:ext uri="{FF2B5EF4-FFF2-40B4-BE49-F238E27FC236}">
                  <a16:creationId xmlns:a16="http://schemas.microsoft.com/office/drawing/2014/main" id="{00000000-0008-0000-0300-00002C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19050</xdr:colOff>
          <xdr:row>7</xdr:row>
          <xdr:rowOff>0</xdr:rowOff>
        </xdr:from>
        <xdr:to>
          <xdr:col>30</xdr:col>
          <xdr:colOff>0</xdr:colOff>
          <xdr:row>7</xdr:row>
          <xdr:rowOff>171450</xdr:rowOff>
        </xdr:to>
        <xdr:sp macro="" textlink="">
          <xdr:nvSpPr>
            <xdr:cNvPr id="150573" name="Button 45" hidden="1">
              <a:extLst>
                <a:ext uri="{63B3BB69-23CF-44E3-9099-C40C66FF867C}">
                  <a14:compatExt spid="_x0000_s150573"/>
                </a:ext>
                <a:ext uri="{FF2B5EF4-FFF2-40B4-BE49-F238E27FC236}">
                  <a16:creationId xmlns:a16="http://schemas.microsoft.com/office/drawing/2014/main" id="{00000000-0008-0000-0300-00002D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4" name="Button 46" hidden="1">
              <a:extLst>
                <a:ext uri="{63B3BB69-23CF-44E3-9099-C40C66FF867C}">
                  <a14:compatExt spid="_x0000_s150574"/>
                </a:ext>
                <a:ext uri="{FF2B5EF4-FFF2-40B4-BE49-F238E27FC236}">
                  <a16:creationId xmlns:a16="http://schemas.microsoft.com/office/drawing/2014/main" id="{00000000-0008-0000-0300-00002E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5" name="Button 47" hidden="1">
              <a:extLst>
                <a:ext uri="{63B3BB69-23CF-44E3-9099-C40C66FF867C}">
                  <a14:compatExt spid="_x0000_s150575"/>
                </a:ext>
                <a:ext uri="{FF2B5EF4-FFF2-40B4-BE49-F238E27FC236}">
                  <a16:creationId xmlns:a16="http://schemas.microsoft.com/office/drawing/2014/main" id="{00000000-0008-0000-0300-00002F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6" name="Button 48" hidden="1">
              <a:extLst>
                <a:ext uri="{63B3BB69-23CF-44E3-9099-C40C66FF867C}">
                  <a14:compatExt spid="_x0000_s150576"/>
                </a:ext>
                <a:ext uri="{FF2B5EF4-FFF2-40B4-BE49-F238E27FC236}">
                  <a16:creationId xmlns:a16="http://schemas.microsoft.com/office/drawing/2014/main" id="{00000000-0008-0000-0300-000030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7" name="Button 49" hidden="1">
              <a:extLst>
                <a:ext uri="{63B3BB69-23CF-44E3-9099-C40C66FF867C}">
                  <a14:compatExt spid="_x0000_s150577"/>
                </a:ext>
                <a:ext uri="{FF2B5EF4-FFF2-40B4-BE49-F238E27FC236}">
                  <a16:creationId xmlns:a16="http://schemas.microsoft.com/office/drawing/2014/main" id="{00000000-0008-0000-0300-00003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80225" name="Button 1" hidden="1">
              <a:extLst>
                <a:ext uri="{63B3BB69-23CF-44E3-9099-C40C66FF867C}">
                  <a14:compatExt spid="_x0000_s180225"/>
                </a:ext>
                <a:ext uri="{FF2B5EF4-FFF2-40B4-BE49-F238E27FC236}">
                  <a16:creationId xmlns:a16="http://schemas.microsoft.com/office/drawing/2014/main" id="{00000000-0008-0000-0400-000001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80226" name="Button 2" hidden="1">
              <a:extLst>
                <a:ext uri="{63B3BB69-23CF-44E3-9099-C40C66FF867C}">
                  <a14:compatExt spid="_x0000_s180226"/>
                </a:ext>
                <a:ext uri="{FF2B5EF4-FFF2-40B4-BE49-F238E27FC236}">
                  <a16:creationId xmlns:a16="http://schemas.microsoft.com/office/drawing/2014/main" id="{00000000-0008-0000-0400-000002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80227" name="Button 3" hidden="1">
              <a:extLst>
                <a:ext uri="{63B3BB69-23CF-44E3-9099-C40C66FF867C}">
                  <a14:compatExt spid="_x0000_s180227"/>
                </a:ext>
                <a:ext uri="{FF2B5EF4-FFF2-40B4-BE49-F238E27FC236}">
                  <a16:creationId xmlns:a16="http://schemas.microsoft.com/office/drawing/2014/main" id="{00000000-0008-0000-0400-000003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80228" name="Button 4" hidden="1">
              <a:extLst>
                <a:ext uri="{63B3BB69-23CF-44E3-9099-C40C66FF867C}">
                  <a14:compatExt spid="_x0000_s180228"/>
                </a:ext>
                <a:ext uri="{FF2B5EF4-FFF2-40B4-BE49-F238E27FC236}">
                  <a16:creationId xmlns:a16="http://schemas.microsoft.com/office/drawing/2014/main" id="{00000000-0008-0000-0400-000004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80229" name="Button 5" hidden="1">
              <a:extLst>
                <a:ext uri="{63B3BB69-23CF-44E3-9099-C40C66FF867C}">
                  <a14:compatExt spid="_x0000_s180229"/>
                </a:ext>
                <a:ext uri="{FF2B5EF4-FFF2-40B4-BE49-F238E27FC236}">
                  <a16:creationId xmlns:a16="http://schemas.microsoft.com/office/drawing/2014/main" id="{00000000-0008-0000-0400-000005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80230" name="Button 6" hidden="1">
              <a:extLst>
                <a:ext uri="{63B3BB69-23CF-44E3-9099-C40C66FF867C}">
                  <a14:compatExt spid="_x0000_s180230"/>
                </a:ext>
                <a:ext uri="{FF2B5EF4-FFF2-40B4-BE49-F238E27FC236}">
                  <a16:creationId xmlns:a16="http://schemas.microsoft.com/office/drawing/2014/main" id="{00000000-0008-0000-0400-000006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80231" name="Button 7" hidden="1">
              <a:extLst>
                <a:ext uri="{63B3BB69-23CF-44E3-9099-C40C66FF867C}">
                  <a14:compatExt spid="_x0000_s180231"/>
                </a:ext>
                <a:ext uri="{FF2B5EF4-FFF2-40B4-BE49-F238E27FC236}">
                  <a16:creationId xmlns:a16="http://schemas.microsoft.com/office/drawing/2014/main" id="{00000000-0008-0000-0400-000007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80232" name="Button 8" hidden="1">
              <a:extLst>
                <a:ext uri="{63B3BB69-23CF-44E3-9099-C40C66FF867C}">
                  <a14:compatExt spid="_x0000_s180232"/>
                </a:ext>
                <a:ext uri="{FF2B5EF4-FFF2-40B4-BE49-F238E27FC236}">
                  <a16:creationId xmlns:a16="http://schemas.microsoft.com/office/drawing/2014/main" id="{00000000-0008-0000-0400-000008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80233" name="Button 9" hidden="1">
              <a:extLst>
                <a:ext uri="{63B3BB69-23CF-44E3-9099-C40C66FF867C}">
                  <a14:compatExt spid="_x0000_s180233"/>
                </a:ext>
                <a:ext uri="{FF2B5EF4-FFF2-40B4-BE49-F238E27FC236}">
                  <a16:creationId xmlns:a16="http://schemas.microsoft.com/office/drawing/2014/main" id="{00000000-0008-0000-0400-000009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80234" name="Button 10" hidden="1">
              <a:extLst>
                <a:ext uri="{63B3BB69-23CF-44E3-9099-C40C66FF867C}">
                  <a14:compatExt spid="_x0000_s180234"/>
                </a:ext>
                <a:ext uri="{FF2B5EF4-FFF2-40B4-BE49-F238E27FC236}">
                  <a16:creationId xmlns:a16="http://schemas.microsoft.com/office/drawing/2014/main" id="{00000000-0008-0000-0400-00000A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80235" name="Button 11" hidden="1">
              <a:extLst>
                <a:ext uri="{63B3BB69-23CF-44E3-9099-C40C66FF867C}">
                  <a14:compatExt spid="_x0000_s180235"/>
                </a:ext>
                <a:ext uri="{FF2B5EF4-FFF2-40B4-BE49-F238E27FC236}">
                  <a16:creationId xmlns:a16="http://schemas.microsoft.com/office/drawing/2014/main" id="{00000000-0008-0000-0400-00000B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80236" name="Button 12" hidden="1">
              <a:extLst>
                <a:ext uri="{63B3BB69-23CF-44E3-9099-C40C66FF867C}">
                  <a14:compatExt spid="_x0000_s180236"/>
                </a:ext>
                <a:ext uri="{FF2B5EF4-FFF2-40B4-BE49-F238E27FC236}">
                  <a16:creationId xmlns:a16="http://schemas.microsoft.com/office/drawing/2014/main" id="{00000000-0008-0000-0400-00000C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80237" name="Button 13" hidden="1">
              <a:extLst>
                <a:ext uri="{63B3BB69-23CF-44E3-9099-C40C66FF867C}">
                  <a14:compatExt spid="_x0000_s180237"/>
                </a:ext>
                <a:ext uri="{FF2B5EF4-FFF2-40B4-BE49-F238E27FC236}">
                  <a16:creationId xmlns:a16="http://schemas.microsoft.com/office/drawing/2014/main" id="{00000000-0008-0000-0400-00000D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165100</xdr:rowOff>
        </xdr:to>
        <xdr:sp macro="" textlink="">
          <xdr:nvSpPr>
            <xdr:cNvPr id="180238" name="Button 14" hidden="1">
              <a:extLst>
                <a:ext uri="{63B3BB69-23CF-44E3-9099-C40C66FF867C}">
                  <a14:compatExt spid="_x0000_s180238"/>
                </a:ext>
                <a:ext uri="{FF2B5EF4-FFF2-40B4-BE49-F238E27FC236}">
                  <a16:creationId xmlns:a16="http://schemas.microsoft.com/office/drawing/2014/main" id="{00000000-0008-0000-0400-00000E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19050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80239" name="Button 15" hidden="1">
              <a:extLst>
                <a:ext uri="{63B3BB69-23CF-44E3-9099-C40C66FF867C}">
                  <a14:compatExt spid="_x0000_s180239"/>
                </a:ext>
                <a:ext uri="{FF2B5EF4-FFF2-40B4-BE49-F238E27FC236}">
                  <a16:creationId xmlns:a16="http://schemas.microsoft.com/office/drawing/2014/main" id="{00000000-0008-0000-0400-00000F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80240" name="Button 16" hidden="1">
              <a:extLst>
                <a:ext uri="{63B3BB69-23CF-44E3-9099-C40C66FF867C}">
                  <a14:compatExt spid="_x0000_s180240"/>
                </a:ext>
                <a:ext uri="{FF2B5EF4-FFF2-40B4-BE49-F238E27FC236}">
                  <a16:creationId xmlns:a16="http://schemas.microsoft.com/office/drawing/2014/main" id="{00000000-0008-0000-0400-000010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19050</xdr:colOff>
          <xdr:row>7</xdr:row>
          <xdr:rowOff>12700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80241" name="Button 17" hidden="1">
              <a:extLst>
                <a:ext uri="{63B3BB69-23CF-44E3-9099-C40C66FF867C}">
                  <a14:compatExt spid="_x0000_s180241"/>
                </a:ext>
                <a:ext uri="{FF2B5EF4-FFF2-40B4-BE49-F238E27FC236}">
                  <a16:creationId xmlns:a16="http://schemas.microsoft.com/office/drawing/2014/main" id="{00000000-0008-0000-0400-000011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19050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80242" name="Button 18" hidden="1">
              <a:extLst>
                <a:ext uri="{63B3BB69-23CF-44E3-9099-C40C66FF867C}">
                  <a14:compatExt spid="_x0000_s180242"/>
                </a:ext>
                <a:ext uri="{FF2B5EF4-FFF2-40B4-BE49-F238E27FC236}">
                  <a16:creationId xmlns:a16="http://schemas.microsoft.com/office/drawing/2014/main" id="{00000000-0008-0000-0400-000012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19050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80243" name="Button 19" hidden="1">
              <a:extLst>
                <a:ext uri="{63B3BB69-23CF-44E3-9099-C40C66FF867C}">
                  <a14:compatExt spid="_x0000_s180243"/>
                </a:ext>
                <a:ext uri="{FF2B5EF4-FFF2-40B4-BE49-F238E27FC236}">
                  <a16:creationId xmlns:a16="http://schemas.microsoft.com/office/drawing/2014/main" id="{00000000-0008-0000-0400-000013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80244" name="Button 20" hidden="1">
              <a:extLst>
                <a:ext uri="{63B3BB69-23CF-44E3-9099-C40C66FF867C}">
                  <a14:compatExt spid="_x0000_s180244"/>
                </a:ext>
                <a:ext uri="{FF2B5EF4-FFF2-40B4-BE49-F238E27FC236}">
                  <a16:creationId xmlns:a16="http://schemas.microsoft.com/office/drawing/2014/main" id="{00000000-0008-0000-0400-000014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79201" name="Button 1" hidden="1">
              <a:extLst>
                <a:ext uri="{63B3BB69-23CF-44E3-9099-C40C66FF867C}">
                  <a14:compatExt spid="_x0000_s179201"/>
                </a:ext>
                <a:ext uri="{FF2B5EF4-FFF2-40B4-BE49-F238E27FC236}">
                  <a16:creationId xmlns:a16="http://schemas.microsoft.com/office/drawing/2014/main" id="{00000000-0008-0000-0500-000001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79202" name="Button 2" hidden="1">
              <a:extLst>
                <a:ext uri="{63B3BB69-23CF-44E3-9099-C40C66FF867C}">
                  <a14:compatExt spid="_x0000_s179202"/>
                </a:ext>
                <a:ext uri="{FF2B5EF4-FFF2-40B4-BE49-F238E27FC236}">
                  <a16:creationId xmlns:a16="http://schemas.microsoft.com/office/drawing/2014/main" id="{00000000-0008-0000-0500-000002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79203" name="Button 3" hidden="1">
              <a:extLst>
                <a:ext uri="{63B3BB69-23CF-44E3-9099-C40C66FF867C}">
                  <a14:compatExt spid="_x0000_s179203"/>
                </a:ext>
                <a:ext uri="{FF2B5EF4-FFF2-40B4-BE49-F238E27FC236}">
                  <a16:creationId xmlns:a16="http://schemas.microsoft.com/office/drawing/2014/main" id="{00000000-0008-0000-0500-000003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9204" name="Button 4" hidden="1">
              <a:extLst>
                <a:ext uri="{63B3BB69-23CF-44E3-9099-C40C66FF867C}">
                  <a14:compatExt spid="_x0000_s179204"/>
                </a:ext>
                <a:ext uri="{FF2B5EF4-FFF2-40B4-BE49-F238E27FC236}">
                  <a16:creationId xmlns:a16="http://schemas.microsoft.com/office/drawing/2014/main" id="{00000000-0008-0000-0500-000004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79205" name="Button 5" hidden="1">
              <a:extLst>
                <a:ext uri="{63B3BB69-23CF-44E3-9099-C40C66FF867C}">
                  <a14:compatExt spid="_x0000_s179205"/>
                </a:ext>
                <a:ext uri="{FF2B5EF4-FFF2-40B4-BE49-F238E27FC236}">
                  <a16:creationId xmlns:a16="http://schemas.microsoft.com/office/drawing/2014/main" id="{00000000-0008-0000-0500-000005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79206" name="Button 6" hidden="1">
              <a:extLst>
                <a:ext uri="{63B3BB69-23CF-44E3-9099-C40C66FF867C}">
                  <a14:compatExt spid="_x0000_s179206"/>
                </a:ext>
                <a:ext uri="{FF2B5EF4-FFF2-40B4-BE49-F238E27FC236}">
                  <a16:creationId xmlns:a16="http://schemas.microsoft.com/office/drawing/2014/main" id="{00000000-0008-0000-0500-000006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79207" name="Button 7" hidden="1">
              <a:extLst>
                <a:ext uri="{63B3BB69-23CF-44E3-9099-C40C66FF867C}">
                  <a14:compatExt spid="_x0000_s179207"/>
                </a:ext>
                <a:ext uri="{FF2B5EF4-FFF2-40B4-BE49-F238E27FC236}">
                  <a16:creationId xmlns:a16="http://schemas.microsoft.com/office/drawing/2014/main" id="{00000000-0008-0000-0500-000007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79208" name="Button 8" hidden="1">
              <a:extLst>
                <a:ext uri="{63B3BB69-23CF-44E3-9099-C40C66FF867C}">
                  <a14:compatExt spid="_x0000_s179208"/>
                </a:ext>
                <a:ext uri="{FF2B5EF4-FFF2-40B4-BE49-F238E27FC236}">
                  <a16:creationId xmlns:a16="http://schemas.microsoft.com/office/drawing/2014/main" id="{00000000-0008-0000-0500-000008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9209" name="Button 9" hidden="1">
              <a:extLst>
                <a:ext uri="{63B3BB69-23CF-44E3-9099-C40C66FF867C}">
                  <a14:compatExt spid="_x0000_s179209"/>
                </a:ext>
                <a:ext uri="{FF2B5EF4-FFF2-40B4-BE49-F238E27FC236}">
                  <a16:creationId xmlns:a16="http://schemas.microsoft.com/office/drawing/2014/main" id="{00000000-0008-0000-0500-000009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79210" name="Button 10" hidden="1">
              <a:extLst>
                <a:ext uri="{63B3BB69-23CF-44E3-9099-C40C66FF867C}">
                  <a14:compatExt spid="_x0000_s179210"/>
                </a:ext>
                <a:ext uri="{FF2B5EF4-FFF2-40B4-BE49-F238E27FC236}">
                  <a16:creationId xmlns:a16="http://schemas.microsoft.com/office/drawing/2014/main" id="{00000000-0008-0000-0500-00000A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79211" name="Button 11" hidden="1">
              <a:extLst>
                <a:ext uri="{63B3BB69-23CF-44E3-9099-C40C66FF867C}">
                  <a14:compatExt spid="_x0000_s179211"/>
                </a:ext>
                <a:ext uri="{FF2B5EF4-FFF2-40B4-BE49-F238E27FC236}">
                  <a16:creationId xmlns:a16="http://schemas.microsoft.com/office/drawing/2014/main" id="{00000000-0008-0000-0500-00000B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79212" name="Button 12" hidden="1">
              <a:extLst>
                <a:ext uri="{63B3BB69-23CF-44E3-9099-C40C66FF867C}">
                  <a14:compatExt spid="_x0000_s179212"/>
                </a:ext>
                <a:ext uri="{FF2B5EF4-FFF2-40B4-BE49-F238E27FC236}">
                  <a16:creationId xmlns:a16="http://schemas.microsoft.com/office/drawing/2014/main" id="{00000000-0008-0000-0500-00000C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79213" name="Button 13" hidden="1">
              <a:extLst>
                <a:ext uri="{63B3BB69-23CF-44E3-9099-C40C66FF867C}">
                  <a14:compatExt spid="_x0000_s179213"/>
                </a:ext>
                <a:ext uri="{FF2B5EF4-FFF2-40B4-BE49-F238E27FC236}">
                  <a16:creationId xmlns:a16="http://schemas.microsoft.com/office/drawing/2014/main" id="{00000000-0008-0000-0500-00000D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165100</xdr:rowOff>
        </xdr:to>
        <xdr:sp macro="" textlink="">
          <xdr:nvSpPr>
            <xdr:cNvPr id="179214" name="Button 14" hidden="1">
              <a:extLst>
                <a:ext uri="{63B3BB69-23CF-44E3-9099-C40C66FF867C}">
                  <a14:compatExt spid="_x0000_s179214"/>
                </a:ext>
                <a:ext uri="{FF2B5EF4-FFF2-40B4-BE49-F238E27FC236}">
                  <a16:creationId xmlns:a16="http://schemas.microsoft.com/office/drawing/2014/main" id="{00000000-0008-0000-0500-00000E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19050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9215" name="Button 15" hidden="1">
              <a:extLst>
                <a:ext uri="{63B3BB69-23CF-44E3-9099-C40C66FF867C}">
                  <a14:compatExt spid="_x0000_s179215"/>
                </a:ext>
                <a:ext uri="{FF2B5EF4-FFF2-40B4-BE49-F238E27FC236}">
                  <a16:creationId xmlns:a16="http://schemas.microsoft.com/office/drawing/2014/main" id="{00000000-0008-0000-0500-00000F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79216" name="Button 16" hidden="1">
              <a:extLst>
                <a:ext uri="{63B3BB69-23CF-44E3-9099-C40C66FF867C}">
                  <a14:compatExt spid="_x0000_s179216"/>
                </a:ext>
                <a:ext uri="{FF2B5EF4-FFF2-40B4-BE49-F238E27FC236}">
                  <a16:creationId xmlns:a16="http://schemas.microsoft.com/office/drawing/2014/main" id="{00000000-0008-0000-0500-000010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19050</xdr:colOff>
          <xdr:row>7</xdr:row>
          <xdr:rowOff>12700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79217" name="Button 17" hidden="1">
              <a:extLst>
                <a:ext uri="{63B3BB69-23CF-44E3-9099-C40C66FF867C}">
                  <a14:compatExt spid="_x0000_s179217"/>
                </a:ext>
                <a:ext uri="{FF2B5EF4-FFF2-40B4-BE49-F238E27FC236}">
                  <a16:creationId xmlns:a16="http://schemas.microsoft.com/office/drawing/2014/main" id="{00000000-0008-0000-0500-000011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19050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79218" name="Button 18" hidden="1">
              <a:extLst>
                <a:ext uri="{63B3BB69-23CF-44E3-9099-C40C66FF867C}">
                  <a14:compatExt spid="_x0000_s179218"/>
                </a:ext>
                <a:ext uri="{FF2B5EF4-FFF2-40B4-BE49-F238E27FC236}">
                  <a16:creationId xmlns:a16="http://schemas.microsoft.com/office/drawing/2014/main" id="{00000000-0008-0000-0500-000012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19050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79219" name="Button 19" hidden="1">
              <a:extLst>
                <a:ext uri="{63B3BB69-23CF-44E3-9099-C40C66FF867C}">
                  <a14:compatExt spid="_x0000_s179219"/>
                </a:ext>
                <a:ext uri="{FF2B5EF4-FFF2-40B4-BE49-F238E27FC236}">
                  <a16:creationId xmlns:a16="http://schemas.microsoft.com/office/drawing/2014/main" id="{00000000-0008-0000-0500-000013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9220" name="Button 20" hidden="1">
              <a:extLst>
                <a:ext uri="{63B3BB69-23CF-44E3-9099-C40C66FF867C}">
                  <a14:compatExt spid="_x0000_s179220"/>
                </a:ext>
                <a:ext uri="{FF2B5EF4-FFF2-40B4-BE49-F238E27FC236}">
                  <a16:creationId xmlns:a16="http://schemas.microsoft.com/office/drawing/2014/main" id="{00000000-0008-0000-0500-000014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45409" name="Button 1" hidden="1">
              <a:extLst>
                <a:ext uri="{63B3BB69-23CF-44E3-9099-C40C66FF867C}">
                  <a14:compatExt spid="_x0000_s145409"/>
                </a:ext>
                <a:ext uri="{FF2B5EF4-FFF2-40B4-BE49-F238E27FC236}">
                  <a16:creationId xmlns:a16="http://schemas.microsoft.com/office/drawing/2014/main" id="{00000000-0008-0000-0600-000001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45410" name="Button 2" hidden="1">
              <a:extLst>
                <a:ext uri="{63B3BB69-23CF-44E3-9099-C40C66FF867C}">
                  <a14:compatExt spid="_x0000_s145410"/>
                </a:ext>
                <a:ext uri="{FF2B5EF4-FFF2-40B4-BE49-F238E27FC236}">
                  <a16:creationId xmlns:a16="http://schemas.microsoft.com/office/drawing/2014/main" id="{00000000-0008-0000-0600-000002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45411" name="Button 3" hidden="1">
              <a:extLst>
                <a:ext uri="{63B3BB69-23CF-44E3-9099-C40C66FF867C}">
                  <a14:compatExt spid="_x0000_s145411"/>
                </a:ext>
                <a:ext uri="{FF2B5EF4-FFF2-40B4-BE49-F238E27FC236}">
                  <a16:creationId xmlns:a16="http://schemas.microsoft.com/office/drawing/2014/main" id="{00000000-0008-0000-0600-000003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45412" name="Button 4" hidden="1">
              <a:extLst>
                <a:ext uri="{63B3BB69-23CF-44E3-9099-C40C66FF867C}">
                  <a14:compatExt spid="_x0000_s145412"/>
                </a:ext>
                <a:ext uri="{FF2B5EF4-FFF2-40B4-BE49-F238E27FC236}">
                  <a16:creationId xmlns:a16="http://schemas.microsoft.com/office/drawing/2014/main" id="{00000000-0008-0000-0600-000004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45413" name="Button 5" hidden="1">
              <a:extLst>
                <a:ext uri="{63B3BB69-23CF-44E3-9099-C40C66FF867C}">
                  <a14:compatExt spid="_x0000_s145413"/>
                </a:ext>
                <a:ext uri="{FF2B5EF4-FFF2-40B4-BE49-F238E27FC236}">
                  <a16:creationId xmlns:a16="http://schemas.microsoft.com/office/drawing/2014/main" id="{00000000-0008-0000-0600-000005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45414" name="Button 6" hidden="1">
              <a:extLst>
                <a:ext uri="{63B3BB69-23CF-44E3-9099-C40C66FF867C}">
                  <a14:compatExt spid="_x0000_s145414"/>
                </a:ext>
                <a:ext uri="{FF2B5EF4-FFF2-40B4-BE49-F238E27FC236}">
                  <a16:creationId xmlns:a16="http://schemas.microsoft.com/office/drawing/2014/main" id="{00000000-0008-0000-0600-000006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45415" name="Button 7" hidden="1">
              <a:extLst>
                <a:ext uri="{63B3BB69-23CF-44E3-9099-C40C66FF867C}">
                  <a14:compatExt spid="_x0000_s145415"/>
                </a:ext>
                <a:ext uri="{FF2B5EF4-FFF2-40B4-BE49-F238E27FC236}">
                  <a16:creationId xmlns:a16="http://schemas.microsoft.com/office/drawing/2014/main" id="{00000000-0008-0000-0600-000007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45416" name="Button 8" hidden="1">
              <a:extLst>
                <a:ext uri="{63B3BB69-23CF-44E3-9099-C40C66FF867C}">
                  <a14:compatExt spid="_x0000_s145416"/>
                </a:ext>
                <a:ext uri="{FF2B5EF4-FFF2-40B4-BE49-F238E27FC236}">
                  <a16:creationId xmlns:a16="http://schemas.microsoft.com/office/drawing/2014/main" id="{00000000-0008-0000-0600-000008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45417" name="Button 9" hidden="1">
              <a:extLst>
                <a:ext uri="{63B3BB69-23CF-44E3-9099-C40C66FF867C}">
                  <a14:compatExt spid="_x0000_s145417"/>
                </a:ext>
                <a:ext uri="{FF2B5EF4-FFF2-40B4-BE49-F238E27FC236}">
                  <a16:creationId xmlns:a16="http://schemas.microsoft.com/office/drawing/2014/main" id="{00000000-0008-0000-0600-000009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45418" name="Button 10" hidden="1">
              <a:extLst>
                <a:ext uri="{63B3BB69-23CF-44E3-9099-C40C66FF867C}">
                  <a14:compatExt spid="_x0000_s145418"/>
                </a:ext>
                <a:ext uri="{FF2B5EF4-FFF2-40B4-BE49-F238E27FC236}">
                  <a16:creationId xmlns:a16="http://schemas.microsoft.com/office/drawing/2014/main" id="{00000000-0008-0000-0600-00000A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45419" name="Button 11" hidden="1">
              <a:extLst>
                <a:ext uri="{63B3BB69-23CF-44E3-9099-C40C66FF867C}">
                  <a14:compatExt spid="_x0000_s145419"/>
                </a:ext>
                <a:ext uri="{FF2B5EF4-FFF2-40B4-BE49-F238E27FC236}">
                  <a16:creationId xmlns:a16="http://schemas.microsoft.com/office/drawing/2014/main" id="{00000000-0008-0000-0600-00000B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45420" name="Button 12" hidden="1">
              <a:extLst>
                <a:ext uri="{63B3BB69-23CF-44E3-9099-C40C66FF867C}">
                  <a14:compatExt spid="_x0000_s145420"/>
                </a:ext>
                <a:ext uri="{FF2B5EF4-FFF2-40B4-BE49-F238E27FC236}">
                  <a16:creationId xmlns:a16="http://schemas.microsoft.com/office/drawing/2014/main" id="{00000000-0008-0000-0600-00000C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45421" name="Button 13" hidden="1">
              <a:extLst>
                <a:ext uri="{63B3BB69-23CF-44E3-9099-C40C66FF867C}">
                  <a14:compatExt spid="_x0000_s145421"/>
                </a:ext>
                <a:ext uri="{FF2B5EF4-FFF2-40B4-BE49-F238E27FC236}">
                  <a16:creationId xmlns:a16="http://schemas.microsoft.com/office/drawing/2014/main" id="{00000000-0008-0000-0600-00000D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165100</xdr:rowOff>
        </xdr:to>
        <xdr:sp macro="" textlink="">
          <xdr:nvSpPr>
            <xdr:cNvPr id="145485" name="Button 77" hidden="1">
              <a:extLst>
                <a:ext uri="{63B3BB69-23CF-44E3-9099-C40C66FF867C}">
                  <a14:compatExt spid="_x0000_s145485"/>
                </a:ext>
                <a:ext uri="{FF2B5EF4-FFF2-40B4-BE49-F238E27FC236}">
                  <a16:creationId xmlns:a16="http://schemas.microsoft.com/office/drawing/2014/main" id="{00000000-0008-0000-0600-00004D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19050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45486" name="Button 78" hidden="1">
              <a:extLst>
                <a:ext uri="{63B3BB69-23CF-44E3-9099-C40C66FF867C}">
                  <a14:compatExt spid="_x0000_s145486"/>
                </a:ext>
                <a:ext uri="{FF2B5EF4-FFF2-40B4-BE49-F238E27FC236}">
                  <a16:creationId xmlns:a16="http://schemas.microsoft.com/office/drawing/2014/main" id="{00000000-0008-0000-0600-00004E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45543" name="Button 135" hidden="1">
              <a:extLst>
                <a:ext uri="{63B3BB69-23CF-44E3-9099-C40C66FF867C}">
                  <a14:compatExt spid="_x0000_s145543"/>
                </a:ext>
                <a:ext uri="{FF2B5EF4-FFF2-40B4-BE49-F238E27FC236}">
                  <a16:creationId xmlns:a16="http://schemas.microsoft.com/office/drawing/2014/main" id="{00000000-0008-0000-0600-000087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19050</xdr:colOff>
          <xdr:row>7</xdr:row>
          <xdr:rowOff>12700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45544" name="Button 136" hidden="1">
              <a:extLst>
                <a:ext uri="{63B3BB69-23CF-44E3-9099-C40C66FF867C}">
                  <a14:compatExt spid="_x0000_s145544"/>
                </a:ext>
                <a:ext uri="{FF2B5EF4-FFF2-40B4-BE49-F238E27FC236}">
                  <a16:creationId xmlns:a16="http://schemas.microsoft.com/office/drawing/2014/main" id="{00000000-0008-0000-0600-000088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19050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45545" name="Button 137" hidden="1">
              <a:extLst>
                <a:ext uri="{63B3BB69-23CF-44E3-9099-C40C66FF867C}">
                  <a14:compatExt spid="_x0000_s145545"/>
                </a:ext>
                <a:ext uri="{FF2B5EF4-FFF2-40B4-BE49-F238E27FC236}">
                  <a16:creationId xmlns:a16="http://schemas.microsoft.com/office/drawing/2014/main" id="{00000000-0008-0000-0600-000089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19050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45546" name="Button 138" hidden="1">
              <a:extLst>
                <a:ext uri="{63B3BB69-23CF-44E3-9099-C40C66FF867C}">
                  <a14:compatExt spid="_x0000_s145546"/>
                </a:ext>
                <a:ext uri="{FF2B5EF4-FFF2-40B4-BE49-F238E27FC236}">
                  <a16:creationId xmlns:a16="http://schemas.microsoft.com/office/drawing/2014/main" id="{00000000-0008-0000-0600-00008A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45547" name="Button 139" hidden="1">
              <a:extLst>
                <a:ext uri="{63B3BB69-23CF-44E3-9099-C40C66FF867C}">
                  <a14:compatExt spid="_x0000_s145547"/>
                </a:ext>
                <a:ext uri="{FF2B5EF4-FFF2-40B4-BE49-F238E27FC236}">
                  <a16:creationId xmlns:a16="http://schemas.microsoft.com/office/drawing/2014/main" id="{00000000-0008-0000-0600-00008B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63841" name="Button 1" hidden="1">
              <a:extLst>
                <a:ext uri="{63B3BB69-23CF-44E3-9099-C40C66FF867C}">
                  <a14:compatExt spid="_x0000_s163841"/>
                </a:ext>
                <a:ext uri="{FF2B5EF4-FFF2-40B4-BE49-F238E27FC236}">
                  <a16:creationId xmlns:a16="http://schemas.microsoft.com/office/drawing/2014/main" id="{00000000-0008-0000-0700-00000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3842" name="Button 2" hidden="1">
              <a:extLst>
                <a:ext uri="{63B3BB69-23CF-44E3-9099-C40C66FF867C}">
                  <a14:compatExt spid="_x0000_s163842"/>
                </a:ext>
                <a:ext uri="{FF2B5EF4-FFF2-40B4-BE49-F238E27FC236}">
                  <a16:creationId xmlns:a16="http://schemas.microsoft.com/office/drawing/2014/main" id="{00000000-0008-0000-0700-000002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63843" name="Button 3" hidden="1">
              <a:extLst>
                <a:ext uri="{63B3BB69-23CF-44E3-9099-C40C66FF867C}">
                  <a14:compatExt spid="_x0000_s163843"/>
                </a:ext>
                <a:ext uri="{FF2B5EF4-FFF2-40B4-BE49-F238E27FC236}">
                  <a16:creationId xmlns:a16="http://schemas.microsoft.com/office/drawing/2014/main" id="{00000000-0008-0000-0700-00000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3844" name="Button 4" hidden="1">
              <a:extLst>
                <a:ext uri="{63B3BB69-23CF-44E3-9099-C40C66FF867C}">
                  <a14:compatExt spid="_x0000_s163844"/>
                </a:ext>
                <a:ext uri="{FF2B5EF4-FFF2-40B4-BE49-F238E27FC236}">
                  <a16:creationId xmlns:a16="http://schemas.microsoft.com/office/drawing/2014/main" id="{00000000-0008-0000-0700-000004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3845" name="Button 5" hidden="1">
              <a:extLst>
                <a:ext uri="{63B3BB69-23CF-44E3-9099-C40C66FF867C}">
                  <a14:compatExt spid="_x0000_s163845"/>
                </a:ext>
                <a:ext uri="{FF2B5EF4-FFF2-40B4-BE49-F238E27FC236}">
                  <a16:creationId xmlns:a16="http://schemas.microsoft.com/office/drawing/2014/main" id="{00000000-0008-0000-0700-000005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3846" name="Button 6" hidden="1">
              <a:extLst>
                <a:ext uri="{63B3BB69-23CF-44E3-9099-C40C66FF867C}">
                  <a14:compatExt spid="_x0000_s163846"/>
                </a:ext>
                <a:ext uri="{FF2B5EF4-FFF2-40B4-BE49-F238E27FC236}">
                  <a16:creationId xmlns:a16="http://schemas.microsoft.com/office/drawing/2014/main" id="{00000000-0008-0000-0700-000006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3847" name="Button 7" hidden="1">
              <a:extLst>
                <a:ext uri="{63B3BB69-23CF-44E3-9099-C40C66FF867C}">
                  <a14:compatExt spid="_x0000_s163847"/>
                </a:ext>
                <a:ext uri="{FF2B5EF4-FFF2-40B4-BE49-F238E27FC236}">
                  <a16:creationId xmlns:a16="http://schemas.microsoft.com/office/drawing/2014/main" id="{00000000-0008-0000-0700-000007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3848" name="Button 8" hidden="1">
              <a:extLst>
                <a:ext uri="{63B3BB69-23CF-44E3-9099-C40C66FF867C}">
                  <a14:compatExt spid="_x0000_s163848"/>
                </a:ext>
                <a:ext uri="{FF2B5EF4-FFF2-40B4-BE49-F238E27FC236}">
                  <a16:creationId xmlns:a16="http://schemas.microsoft.com/office/drawing/2014/main" id="{00000000-0008-0000-0700-000008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3849" name="Button 9" hidden="1">
              <a:extLst>
                <a:ext uri="{63B3BB69-23CF-44E3-9099-C40C66FF867C}">
                  <a14:compatExt spid="_x0000_s163849"/>
                </a:ext>
                <a:ext uri="{FF2B5EF4-FFF2-40B4-BE49-F238E27FC236}">
                  <a16:creationId xmlns:a16="http://schemas.microsoft.com/office/drawing/2014/main" id="{00000000-0008-0000-0700-000009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3850" name="Button 10" hidden="1">
              <a:extLst>
                <a:ext uri="{63B3BB69-23CF-44E3-9099-C40C66FF867C}">
                  <a14:compatExt spid="_x0000_s163850"/>
                </a:ext>
                <a:ext uri="{FF2B5EF4-FFF2-40B4-BE49-F238E27FC236}">
                  <a16:creationId xmlns:a16="http://schemas.microsoft.com/office/drawing/2014/main" id="{00000000-0008-0000-0700-00000A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63851" name="Button 11" hidden="1">
              <a:extLst>
                <a:ext uri="{63B3BB69-23CF-44E3-9099-C40C66FF867C}">
                  <a14:compatExt spid="_x0000_s163851"/>
                </a:ext>
                <a:ext uri="{FF2B5EF4-FFF2-40B4-BE49-F238E27FC236}">
                  <a16:creationId xmlns:a16="http://schemas.microsoft.com/office/drawing/2014/main" id="{00000000-0008-0000-0700-00000B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63852" name="Button 12" hidden="1">
              <a:extLst>
                <a:ext uri="{63B3BB69-23CF-44E3-9099-C40C66FF867C}">
                  <a14:compatExt spid="_x0000_s163852"/>
                </a:ext>
                <a:ext uri="{FF2B5EF4-FFF2-40B4-BE49-F238E27FC236}">
                  <a16:creationId xmlns:a16="http://schemas.microsoft.com/office/drawing/2014/main" id="{00000000-0008-0000-0700-00000C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63853" name="Button 13" hidden="1">
              <a:extLst>
                <a:ext uri="{63B3BB69-23CF-44E3-9099-C40C66FF867C}">
                  <a14:compatExt spid="_x0000_s163853"/>
                </a:ext>
                <a:ext uri="{FF2B5EF4-FFF2-40B4-BE49-F238E27FC236}">
                  <a16:creationId xmlns:a16="http://schemas.microsoft.com/office/drawing/2014/main" id="{00000000-0008-0000-0700-00000D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165100</xdr:rowOff>
        </xdr:to>
        <xdr:sp macro="" textlink="">
          <xdr:nvSpPr>
            <xdr:cNvPr id="163854" name="Button 14" hidden="1">
              <a:extLst>
                <a:ext uri="{63B3BB69-23CF-44E3-9099-C40C66FF867C}">
                  <a14:compatExt spid="_x0000_s163854"/>
                </a:ext>
                <a:ext uri="{FF2B5EF4-FFF2-40B4-BE49-F238E27FC236}">
                  <a16:creationId xmlns:a16="http://schemas.microsoft.com/office/drawing/2014/main" id="{00000000-0008-0000-0700-00000E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19050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3855" name="Button 15" hidden="1">
              <a:extLst>
                <a:ext uri="{63B3BB69-23CF-44E3-9099-C40C66FF867C}">
                  <a14:compatExt spid="_x0000_s163855"/>
                </a:ext>
                <a:ext uri="{FF2B5EF4-FFF2-40B4-BE49-F238E27FC236}">
                  <a16:creationId xmlns:a16="http://schemas.microsoft.com/office/drawing/2014/main" id="{00000000-0008-0000-0700-00000F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3856" name="Button 16" hidden="1">
              <a:extLst>
                <a:ext uri="{63B3BB69-23CF-44E3-9099-C40C66FF867C}">
                  <a14:compatExt spid="_x0000_s163856"/>
                </a:ext>
                <a:ext uri="{FF2B5EF4-FFF2-40B4-BE49-F238E27FC236}">
                  <a16:creationId xmlns:a16="http://schemas.microsoft.com/office/drawing/2014/main" id="{00000000-0008-0000-0700-000010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19050</xdr:colOff>
          <xdr:row>7</xdr:row>
          <xdr:rowOff>12700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63857" name="Button 17" hidden="1">
              <a:extLst>
                <a:ext uri="{63B3BB69-23CF-44E3-9099-C40C66FF867C}">
                  <a14:compatExt spid="_x0000_s163857"/>
                </a:ext>
                <a:ext uri="{FF2B5EF4-FFF2-40B4-BE49-F238E27FC236}">
                  <a16:creationId xmlns:a16="http://schemas.microsoft.com/office/drawing/2014/main" id="{00000000-0008-0000-0700-00001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19050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63858" name="Button 18" hidden="1">
              <a:extLst>
                <a:ext uri="{63B3BB69-23CF-44E3-9099-C40C66FF867C}">
                  <a14:compatExt spid="_x0000_s163858"/>
                </a:ext>
                <a:ext uri="{FF2B5EF4-FFF2-40B4-BE49-F238E27FC236}">
                  <a16:creationId xmlns:a16="http://schemas.microsoft.com/office/drawing/2014/main" id="{00000000-0008-0000-0700-000012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19050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63859" name="Button 19" hidden="1">
              <a:extLst>
                <a:ext uri="{63B3BB69-23CF-44E3-9099-C40C66FF867C}">
                  <a14:compatExt spid="_x0000_s163859"/>
                </a:ext>
                <a:ext uri="{FF2B5EF4-FFF2-40B4-BE49-F238E27FC236}">
                  <a16:creationId xmlns:a16="http://schemas.microsoft.com/office/drawing/2014/main" id="{00000000-0008-0000-0700-00001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3860" name="Button 20" hidden="1">
              <a:extLst>
                <a:ext uri="{63B3BB69-23CF-44E3-9099-C40C66FF867C}">
                  <a14:compatExt spid="_x0000_s163860"/>
                </a:ext>
                <a:ext uri="{FF2B5EF4-FFF2-40B4-BE49-F238E27FC236}">
                  <a16:creationId xmlns:a16="http://schemas.microsoft.com/office/drawing/2014/main" id="{00000000-0008-0000-0700-000014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73057" name="Button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08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73058" name="Button 2" hidden="1">
              <a:extLst>
                <a:ext uri="{63B3BB69-23CF-44E3-9099-C40C66FF867C}">
                  <a14:compatExt spid="_x0000_s173058"/>
                </a:ext>
                <a:ext uri="{FF2B5EF4-FFF2-40B4-BE49-F238E27FC236}">
                  <a16:creationId xmlns:a16="http://schemas.microsoft.com/office/drawing/2014/main" id="{00000000-0008-0000-0800-000002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73059" name="Button 3" hidden="1">
              <a:extLst>
                <a:ext uri="{63B3BB69-23CF-44E3-9099-C40C66FF867C}">
                  <a14:compatExt spid="_x0000_s173059"/>
                </a:ext>
                <a:ext uri="{FF2B5EF4-FFF2-40B4-BE49-F238E27FC236}">
                  <a16:creationId xmlns:a16="http://schemas.microsoft.com/office/drawing/2014/main" id="{00000000-0008-0000-0800-000003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3060" name="Button 4" hidden="1">
              <a:extLst>
                <a:ext uri="{63B3BB69-23CF-44E3-9099-C40C66FF867C}">
                  <a14:compatExt spid="_x0000_s173060"/>
                </a:ext>
                <a:ext uri="{FF2B5EF4-FFF2-40B4-BE49-F238E27FC236}">
                  <a16:creationId xmlns:a16="http://schemas.microsoft.com/office/drawing/2014/main" id="{00000000-0008-0000-0800-000004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73061" name="Button 5" hidden="1">
              <a:extLst>
                <a:ext uri="{63B3BB69-23CF-44E3-9099-C40C66FF867C}">
                  <a14:compatExt spid="_x0000_s173061"/>
                </a:ext>
                <a:ext uri="{FF2B5EF4-FFF2-40B4-BE49-F238E27FC236}">
                  <a16:creationId xmlns:a16="http://schemas.microsoft.com/office/drawing/2014/main" id="{00000000-0008-0000-0800-000005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73062" name="Button 6" hidden="1">
              <a:extLst>
                <a:ext uri="{63B3BB69-23CF-44E3-9099-C40C66FF867C}">
                  <a14:compatExt spid="_x0000_s173062"/>
                </a:ext>
                <a:ext uri="{FF2B5EF4-FFF2-40B4-BE49-F238E27FC236}">
                  <a16:creationId xmlns:a16="http://schemas.microsoft.com/office/drawing/2014/main" id="{00000000-0008-0000-0800-000006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73063" name="Button 7" hidden="1">
              <a:extLst>
                <a:ext uri="{63B3BB69-23CF-44E3-9099-C40C66FF867C}">
                  <a14:compatExt spid="_x0000_s173063"/>
                </a:ext>
                <a:ext uri="{FF2B5EF4-FFF2-40B4-BE49-F238E27FC236}">
                  <a16:creationId xmlns:a16="http://schemas.microsoft.com/office/drawing/2014/main" id="{00000000-0008-0000-0800-000007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73064" name="Button 8" hidden="1">
              <a:extLst>
                <a:ext uri="{63B3BB69-23CF-44E3-9099-C40C66FF867C}">
                  <a14:compatExt spid="_x0000_s173064"/>
                </a:ext>
                <a:ext uri="{FF2B5EF4-FFF2-40B4-BE49-F238E27FC236}">
                  <a16:creationId xmlns:a16="http://schemas.microsoft.com/office/drawing/2014/main" id="{00000000-0008-0000-0800-000008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3065" name="Button 9" hidden="1">
              <a:extLst>
                <a:ext uri="{63B3BB69-23CF-44E3-9099-C40C66FF867C}">
                  <a14:compatExt spid="_x0000_s173065"/>
                </a:ext>
                <a:ext uri="{FF2B5EF4-FFF2-40B4-BE49-F238E27FC236}">
                  <a16:creationId xmlns:a16="http://schemas.microsoft.com/office/drawing/2014/main" id="{00000000-0008-0000-0800-000009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73066" name="Button 10" hidden="1">
              <a:extLst>
                <a:ext uri="{63B3BB69-23CF-44E3-9099-C40C66FF867C}">
                  <a14:compatExt spid="_x0000_s173066"/>
                </a:ext>
                <a:ext uri="{FF2B5EF4-FFF2-40B4-BE49-F238E27FC236}">
                  <a16:creationId xmlns:a16="http://schemas.microsoft.com/office/drawing/2014/main" id="{00000000-0008-0000-0800-00000A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73067" name="Button 11" hidden="1">
              <a:extLst>
                <a:ext uri="{63B3BB69-23CF-44E3-9099-C40C66FF867C}">
                  <a14:compatExt spid="_x0000_s173067"/>
                </a:ext>
                <a:ext uri="{FF2B5EF4-FFF2-40B4-BE49-F238E27FC236}">
                  <a16:creationId xmlns:a16="http://schemas.microsoft.com/office/drawing/2014/main" id="{00000000-0008-0000-0800-00000B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73068" name="Button 12" hidden="1">
              <a:extLst>
                <a:ext uri="{63B3BB69-23CF-44E3-9099-C40C66FF867C}">
                  <a14:compatExt spid="_x0000_s173068"/>
                </a:ext>
                <a:ext uri="{FF2B5EF4-FFF2-40B4-BE49-F238E27FC236}">
                  <a16:creationId xmlns:a16="http://schemas.microsoft.com/office/drawing/2014/main" id="{00000000-0008-0000-0800-00000C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73069" name="Button 13" hidden="1">
              <a:extLst>
                <a:ext uri="{63B3BB69-23CF-44E3-9099-C40C66FF867C}">
                  <a14:compatExt spid="_x0000_s173069"/>
                </a:ext>
                <a:ext uri="{FF2B5EF4-FFF2-40B4-BE49-F238E27FC236}">
                  <a16:creationId xmlns:a16="http://schemas.microsoft.com/office/drawing/2014/main" id="{00000000-0008-0000-0800-00000D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165100</xdr:rowOff>
        </xdr:to>
        <xdr:sp macro="" textlink="">
          <xdr:nvSpPr>
            <xdr:cNvPr id="173070" name="Button 14" hidden="1">
              <a:extLst>
                <a:ext uri="{63B3BB69-23CF-44E3-9099-C40C66FF867C}">
                  <a14:compatExt spid="_x0000_s173070"/>
                </a:ext>
                <a:ext uri="{FF2B5EF4-FFF2-40B4-BE49-F238E27FC236}">
                  <a16:creationId xmlns:a16="http://schemas.microsoft.com/office/drawing/2014/main" id="{00000000-0008-0000-0800-00000E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19050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3071" name="Button 15" hidden="1">
              <a:extLst>
                <a:ext uri="{63B3BB69-23CF-44E3-9099-C40C66FF867C}">
                  <a14:compatExt spid="_x0000_s173071"/>
                </a:ext>
                <a:ext uri="{FF2B5EF4-FFF2-40B4-BE49-F238E27FC236}">
                  <a16:creationId xmlns:a16="http://schemas.microsoft.com/office/drawing/2014/main" id="{00000000-0008-0000-0800-00000F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73072" name="Button 16" hidden="1">
              <a:extLst>
                <a:ext uri="{63B3BB69-23CF-44E3-9099-C40C66FF867C}">
                  <a14:compatExt spid="_x0000_s173072"/>
                </a:ext>
                <a:ext uri="{FF2B5EF4-FFF2-40B4-BE49-F238E27FC236}">
                  <a16:creationId xmlns:a16="http://schemas.microsoft.com/office/drawing/2014/main" id="{00000000-0008-0000-0800-000010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19050</xdr:colOff>
          <xdr:row>7</xdr:row>
          <xdr:rowOff>12700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73073" name="Button 17" hidden="1">
              <a:extLst>
                <a:ext uri="{63B3BB69-23CF-44E3-9099-C40C66FF867C}">
                  <a14:compatExt spid="_x0000_s173073"/>
                </a:ext>
                <a:ext uri="{FF2B5EF4-FFF2-40B4-BE49-F238E27FC236}">
                  <a16:creationId xmlns:a16="http://schemas.microsoft.com/office/drawing/2014/main" id="{00000000-0008-0000-0800-00001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19050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73074" name="Button 18" hidden="1">
              <a:extLst>
                <a:ext uri="{63B3BB69-23CF-44E3-9099-C40C66FF867C}">
                  <a14:compatExt spid="_x0000_s173074"/>
                </a:ext>
                <a:ext uri="{FF2B5EF4-FFF2-40B4-BE49-F238E27FC236}">
                  <a16:creationId xmlns:a16="http://schemas.microsoft.com/office/drawing/2014/main" id="{00000000-0008-0000-0800-000012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19050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73075" name="Button 19" hidden="1">
              <a:extLst>
                <a:ext uri="{63B3BB69-23CF-44E3-9099-C40C66FF867C}">
                  <a14:compatExt spid="_x0000_s173075"/>
                </a:ext>
                <a:ext uri="{FF2B5EF4-FFF2-40B4-BE49-F238E27FC236}">
                  <a16:creationId xmlns:a16="http://schemas.microsoft.com/office/drawing/2014/main" id="{00000000-0008-0000-0800-000013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12700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3076" name="Button 20" hidden="1">
              <a:extLst>
                <a:ext uri="{63B3BB69-23CF-44E3-9099-C40C66FF867C}">
                  <a14:compatExt spid="_x0000_s173076"/>
                </a:ext>
                <a:ext uri="{FF2B5EF4-FFF2-40B4-BE49-F238E27FC236}">
                  <a16:creationId xmlns:a16="http://schemas.microsoft.com/office/drawing/2014/main" id="{00000000-0008-0000-0800-000014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5</xdr:row>
          <xdr:rowOff>0</xdr:rowOff>
        </xdr:from>
        <xdr:to>
          <xdr:col>2</xdr:col>
          <xdr:colOff>488950</xdr:colOff>
          <xdr:row>7</xdr:row>
          <xdr:rowOff>12700</xdr:rowOff>
        </xdr:to>
        <xdr:sp macro="" textlink="">
          <xdr:nvSpPr>
            <xdr:cNvPr id="167937" name="Button 1" hidden="1">
              <a:extLst>
                <a:ext uri="{63B3BB69-23CF-44E3-9099-C40C66FF867C}">
                  <a14:compatExt spid="_x0000_s167937"/>
                </a:ext>
                <a:ext uri="{FF2B5EF4-FFF2-40B4-BE49-F238E27FC236}">
                  <a16:creationId xmlns:a16="http://schemas.microsoft.com/office/drawing/2014/main" id="{00000000-0008-0000-0900-00000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12700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7938" name="Button 2" hidden="1">
              <a:extLst>
                <a:ext uri="{63B3BB69-23CF-44E3-9099-C40C66FF867C}">
                  <a14:compatExt spid="_x0000_s167938"/>
                </a:ext>
                <a:ext uri="{FF2B5EF4-FFF2-40B4-BE49-F238E27FC236}">
                  <a16:creationId xmlns:a16="http://schemas.microsoft.com/office/drawing/2014/main" id="{00000000-0008-0000-0900-000002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7</xdr:row>
          <xdr:rowOff>0</xdr:rowOff>
        </xdr:from>
        <xdr:to>
          <xdr:col>19</xdr:col>
          <xdr:colOff>0</xdr:colOff>
          <xdr:row>7</xdr:row>
          <xdr:rowOff>171450</xdr:rowOff>
        </xdr:to>
        <xdr:sp macro="" textlink="">
          <xdr:nvSpPr>
            <xdr:cNvPr id="167939" name="Button 3" hidden="1">
              <a:extLst>
                <a:ext uri="{63B3BB69-23CF-44E3-9099-C40C66FF867C}">
                  <a14:compatExt spid="_x0000_s167939"/>
                </a:ext>
                <a:ext uri="{FF2B5EF4-FFF2-40B4-BE49-F238E27FC236}">
                  <a16:creationId xmlns:a16="http://schemas.microsoft.com/office/drawing/2014/main" id="{00000000-0008-0000-0900-00000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7940" name="Button 4" hidden="1">
              <a:extLst>
                <a:ext uri="{63B3BB69-23CF-44E3-9099-C40C66FF867C}">
                  <a14:compatExt spid="_x0000_s167940"/>
                </a:ext>
                <a:ext uri="{FF2B5EF4-FFF2-40B4-BE49-F238E27FC236}">
                  <a16:creationId xmlns:a16="http://schemas.microsoft.com/office/drawing/2014/main" id="{00000000-0008-0000-0900-000004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12700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7941" name="Button 5" hidden="1">
              <a:extLst>
                <a:ext uri="{63B3BB69-23CF-44E3-9099-C40C66FF867C}">
                  <a14:compatExt spid="_x0000_s167941"/>
                </a:ext>
                <a:ext uri="{FF2B5EF4-FFF2-40B4-BE49-F238E27FC236}">
                  <a16:creationId xmlns:a16="http://schemas.microsoft.com/office/drawing/2014/main" id="{00000000-0008-0000-0900-000005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12700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7942" name="Button 6" hidden="1">
              <a:extLst>
                <a:ext uri="{63B3BB69-23CF-44E3-9099-C40C66FF867C}">
                  <a14:compatExt spid="_x0000_s167942"/>
                </a:ext>
                <a:ext uri="{FF2B5EF4-FFF2-40B4-BE49-F238E27FC236}">
                  <a16:creationId xmlns:a16="http://schemas.microsoft.com/office/drawing/2014/main" id="{00000000-0008-0000-0900-000006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12700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7943" name="Button 7" hidden="1">
              <a:extLst>
                <a:ext uri="{63B3BB69-23CF-44E3-9099-C40C66FF867C}">
                  <a14:compatExt spid="_x0000_s167943"/>
                </a:ext>
                <a:ext uri="{FF2B5EF4-FFF2-40B4-BE49-F238E27FC236}">
                  <a16:creationId xmlns:a16="http://schemas.microsoft.com/office/drawing/2014/main" id="{00000000-0008-0000-0900-000007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44" name="Button 8" hidden="1">
              <a:extLst>
                <a:ext uri="{63B3BB69-23CF-44E3-9099-C40C66FF867C}">
                  <a14:compatExt spid="_x0000_s167944"/>
                </a:ext>
                <a:ext uri="{FF2B5EF4-FFF2-40B4-BE49-F238E27FC236}">
                  <a16:creationId xmlns:a16="http://schemas.microsoft.com/office/drawing/2014/main" id="{00000000-0008-0000-0900-000008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7945" name="Button 9" hidden="1">
              <a:extLst>
                <a:ext uri="{63B3BB69-23CF-44E3-9099-C40C66FF867C}">
                  <a14:compatExt spid="_x0000_s167945"/>
                </a:ext>
                <a:ext uri="{FF2B5EF4-FFF2-40B4-BE49-F238E27FC236}">
                  <a16:creationId xmlns:a16="http://schemas.microsoft.com/office/drawing/2014/main" id="{00000000-0008-0000-0900-000009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19050</xdr:colOff>
          <xdr:row>6</xdr:row>
          <xdr:rowOff>19050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7946" name="Button 10" hidden="1">
              <a:extLst>
                <a:ext uri="{63B3BB69-23CF-44E3-9099-C40C66FF867C}">
                  <a14:compatExt spid="_x0000_s167946"/>
                </a:ext>
                <a:ext uri="{FF2B5EF4-FFF2-40B4-BE49-F238E27FC236}">
                  <a16:creationId xmlns:a16="http://schemas.microsoft.com/office/drawing/2014/main" id="{00000000-0008-0000-0900-00000A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12700</xdr:colOff>
          <xdr:row>8</xdr:row>
          <xdr:rowOff>0</xdr:rowOff>
        </xdr:to>
        <xdr:sp macro="" textlink="">
          <xdr:nvSpPr>
            <xdr:cNvPr id="167947" name="Button 11" hidden="1">
              <a:extLst>
                <a:ext uri="{63B3BB69-23CF-44E3-9099-C40C66FF867C}">
                  <a14:compatExt spid="_x0000_s167947"/>
                </a:ext>
                <a:ext uri="{FF2B5EF4-FFF2-40B4-BE49-F238E27FC236}">
                  <a16:creationId xmlns:a16="http://schemas.microsoft.com/office/drawing/2014/main" id="{00000000-0008-0000-0900-00000B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7</xdr:row>
          <xdr:rowOff>0</xdr:rowOff>
        </xdr:from>
        <xdr:to>
          <xdr:col>2</xdr:col>
          <xdr:colOff>1504950</xdr:colOff>
          <xdr:row>7</xdr:row>
          <xdr:rowOff>184150</xdr:rowOff>
        </xdr:to>
        <xdr:sp macro="" textlink="">
          <xdr:nvSpPr>
            <xdr:cNvPr id="167948" name="Button 12" hidden="1">
              <a:extLst>
                <a:ext uri="{63B3BB69-23CF-44E3-9099-C40C66FF867C}">
                  <a14:compatExt spid="_x0000_s167948"/>
                </a:ext>
                <a:ext uri="{FF2B5EF4-FFF2-40B4-BE49-F238E27FC236}">
                  <a16:creationId xmlns:a16="http://schemas.microsoft.com/office/drawing/2014/main" id="{00000000-0008-0000-0900-00000C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12700</xdr:colOff>
          <xdr:row>6</xdr:row>
          <xdr:rowOff>152400</xdr:rowOff>
        </xdr:from>
        <xdr:to>
          <xdr:col>27</xdr:col>
          <xdr:colOff>0</xdr:colOff>
          <xdr:row>7</xdr:row>
          <xdr:rowOff>165100</xdr:rowOff>
        </xdr:to>
        <xdr:sp macro="" textlink="">
          <xdr:nvSpPr>
            <xdr:cNvPr id="167949" name="Button 13" hidden="1">
              <a:extLst>
                <a:ext uri="{63B3BB69-23CF-44E3-9099-C40C66FF867C}">
                  <a14:compatExt spid="_x0000_s167949"/>
                </a:ext>
                <a:ext uri="{FF2B5EF4-FFF2-40B4-BE49-F238E27FC236}">
                  <a16:creationId xmlns:a16="http://schemas.microsoft.com/office/drawing/2014/main" id="{00000000-0008-0000-0900-00000D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6</xdr:row>
          <xdr:rowOff>152400</xdr:rowOff>
        </xdr:from>
        <xdr:to>
          <xdr:col>30</xdr:col>
          <xdr:colOff>0</xdr:colOff>
          <xdr:row>7</xdr:row>
          <xdr:rowOff>165100</xdr:rowOff>
        </xdr:to>
        <xdr:sp macro="" textlink="">
          <xdr:nvSpPr>
            <xdr:cNvPr id="167950" name="Button 14" hidden="1">
              <a:extLst>
                <a:ext uri="{63B3BB69-23CF-44E3-9099-C40C66FF867C}">
                  <a14:compatExt spid="_x0000_s167950"/>
                </a:ext>
                <a:ext uri="{FF2B5EF4-FFF2-40B4-BE49-F238E27FC236}">
                  <a16:creationId xmlns:a16="http://schemas.microsoft.com/office/drawing/2014/main" id="{00000000-0008-0000-0900-00000E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1" name="Button 15" hidden="1">
              <a:extLst>
                <a:ext uri="{63B3BB69-23CF-44E3-9099-C40C66FF867C}">
                  <a14:compatExt spid="_x0000_s167951"/>
                </a:ext>
                <a:ext uri="{FF2B5EF4-FFF2-40B4-BE49-F238E27FC236}">
                  <a16:creationId xmlns:a16="http://schemas.microsoft.com/office/drawing/2014/main" id="{00000000-0008-0000-0900-00000F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2" name="Button 16" hidden="1">
              <a:extLst>
                <a:ext uri="{63B3BB69-23CF-44E3-9099-C40C66FF867C}">
                  <a14:compatExt spid="_x0000_s167952"/>
                </a:ext>
                <a:ext uri="{FF2B5EF4-FFF2-40B4-BE49-F238E27FC236}">
                  <a16:creationId xmlns:a16="http://schemas.microsoft.com/office/drawing/2014/main" id="{00000000-0008-0000-0900-000010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3" name="Button 17" hidden="1">
              <a:extLst>
                <a:ext uri="{63B3BB69-23CF-44E3-9099-C40C66FF867C}">
                  <a14:compatExt spid="_x0000_s167953"/>
                </a:ext>
                <a:ext uri="{FF2B5EF4-FFF2-40B4-BE49-F238E27FC236}">
                  <a16:creationId xmlns:a16="http://schemas.microsoft.com/office/drawing/2014/main" id="{00000000-0008-0000-0900-00001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4" name="Button 18" hidden="1">
              <a:extLst>
                <a:ext uri="{63B3BB69-23CF-44E3-9099-C40C66FF867C}">
                  <a14:compatExt spid="_x0000_s167954"/>
                </a:ext>
                <a:ext uri="{FF2B5EF4-FFF2-40B4-BE49-F238E27FC236}">
                  <a16:creationId xmlns:a16="http://schemas.microsoft.com/office/drawing/2014/main" id="{00000000-0008-0000-0900-000012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19050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5" name="Button 19" hidden="1">
              <a:extLst>
                <a:ext uri="{63B3BB69-23CF-44E3-9099-C40C66FF867C}">
                  <a14:compatExt spid="_x0000_s167955"/>
                </a:ext>
                <a:ext uri="{FF2B5EF4-FFF2-40B4-BE49-F238E27FC236}">
                  <a16:creationId xmlns:a16="http://schemas.microsoft.com/office/drawing/2014/main" id="{00000000-0008-0000-0900-00001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12700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6" name="Button 20" hidden="1">
              <a:extLst>
                <a:ext uri="{63B3BB69-23CF-44E3-9099-C40C66FF867C}">
                  <a14:compatExt spid="_x0000_s167956"/>
                </a:ext>
                <a:ext uri="{FF2B5EF4-FFF2-40B4-BE49-F238E27FC236}">
                  <a16:creationId xmlns:a16="http://schemas.microsoft.com/office/drawing/2014/main" id="{00000000-0008-0000-0900-000014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Indoor%202024-2025/Selectie_Springen_Pony_Indoor%202025%20na%201e%20selectie.xlsm" TargetMode="External"/><Relationship Id="rId2" Type="http://schemas.openxmlformats.org/officeDocument/2006/relationships/externalLinkPath" Target="https://myhavi-my.sharepoint.com/personal/laura_born_havi_com/Documents/PPSV%20Bussloo/Kring%20Berkel%20IJssel/Indoor%202024-2025/Selectie_Springen_Pony_Indoor%202025%20na%201e%20selectie.xlsm" TargetMode="External"/><Relationship Id="rId1" Type="http://schemas.openxmlformats.org/officeDocument/2006/relationships/externalLinkPath" Target="/personal/laura_born_havi_com/Documents/PPSV%20Bussloo/Kring%20Berkel%20IJssel/Indoor%202024-2025/Selectie_Springen_Pony_Indoor%202025%20na%201e%20select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tie"/>
      <sheetName val="50(AB)"/>
      <sheetName val="60(AB)"/>
      <sheetName val="70(AB)"/>
      <sheetName val="70(C)"/>
      <sheetName val="80(C)"/>
      <sheetName val="80(DE)"/>
      <sheetName val="90(C)"/>
      <sheetName val="90(DE)"/>
      <sheetName val="100(DE)"/>
      <sheetName val="100(C)"/>
      <sheetName val="110(DE)"/>
      <sheetName val="120(DE)"/>
      <sheetName val="130(DE)"/>
      <sheetName val="100-130(CDE)"/>
      <sheetName val="Kampioenen"/>
      <sheetName val="Diversen"/>
      <sheetName val="Instellingen"/>
      <sheetName val="Afvaardiging"/>
      <sheetName val="Selectie_Springen_Pony_Indoor 2"/>
    </sheetNames>
    <definedNames>
      <definedName name="Sort_Pl_Punten_2"/>
      <definedName name="Sort_Punten_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9.xml"/><Relationship Id="rId13" Type="http://schemas.openxmlformats.org/officeDocument/2006/relationships/ctrlProp" Target="../ctrlProps/ctrlProp214.xml"/><Relationship Id="rId18" Type="http://schemas.openxmlformats.org/officeDocument/2006/relationships/ctrlProp" Target="../ctrlProps/ctrlProp219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22.xml"/><Relationship Id="rId7" Type="http://schemas.openxmlformats.org/officeDocument/2006/relationships/ctrlProp" Target="../ctrlProps/ctrlProp208.xml"/><Relationship Id="rId12" Type="http://schemas.openxmlformats.org/officeDocument/2006/relationships/ctrlProp" Target="../ctrlProps/ctrlProp213.xml"/><Relationship Id="rId17" Type="http://schemas.openxmlformats.org/officeDocument/2006/relationships/ctrlProp" Target="../ctrlProps/ctrlProp218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17.xml"/><Relationship Id="rId20" Type="http://schemas.openxmlformats.org/officeDocument/2006/relationships/ctrlProp" Target="../ctrlProps/ctrlProp22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07.xml"/><Relationship Id="rId11" Type="http://schemas.openxmlformats.org/officeDocument/2006/relationships/ctrlProp" Target="../ctrlProps/ctrlProp212.xml"/><Relationship Id="rId5" Type="http://schemas.openxmlformats.org/officeDocument/2006/relationships/ctrlProp" Target="../ctrlProps/ctrlProp206.xml"/><Relationship Id="rId15" Type="http://schemas.openxmlformats.org/officeDocument/2006/relationships/ctrlProp" Target="../ctrlProps/ctrlProp216.xml"/><Relationship Id="rId23" Type="http://schemas.openxmlformats.org/officeDocument/2006/relationships/ctrlProp" Target="../ctrlProps/ctrlProp224.xml"/><Relationship Id="rId10" Type="http://schemas.openxmlformats.org/officeDocument/2006/relationships/ctrlProp" Target="../ctrlProps/ctrlProp211.xml"/><Relationship Id="rId19" Type="http://schemas.openxmlformats.org/officeDocument/2006/relationships/ctrlProp" Target="../ctrlProps/ctrlProp220.xml"/><Relationship Id="rId4" Type="http://schemas.openxmlformats.org/officeDocument/2006/relationships/ctrlProp" Target="../ctrlProps/ctrlProp205.xml"/><Relationship Id="rId9" Type="http://schemas.openxmlformats.org/officeDocument/2006/relationships/ctrlProp" Target="../ctrlProps/ctrlProp210.xml"/><Relationship Id="rId14" Type="http://schemas.openxmlformats.org/officeDocument/2006/relationships/ctrlProp" Target="../ctrlProps/ctrlProp215.xml"/><Relationship Id="rId22" Type="http://schemas.openxmlformats.org/officeDocument/2006/relationships/ctrlProp" Target="../ctrlProps/ctrlProp22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22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29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28.xml"/><Relationship Id="rId5" Type="http://schemas.openxmlformats.org/officeDocument/2006/relationships/ctrlProp" Target="../ctrlProps/ctrlProp227.xml"/><Relationship Id="rId4" Type="http://schemas.openxmlformats.org/officeDocument/2006/relationships/ctrlProp" Target="../ctrlProps/ctrlProp22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23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23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9" Type="http://schemas.openxmlformats.org/officeDocument/2006/relationships/ctrlProp" Target="../ctrlProps/ctrlProp73.x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38" Type="http://schemas.openxmlformats.org/officeDocument/2006/relationships/ctrlProp" Target="../ctrlProps/ctrlProp7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37" Type="http://schemas.openxmlformats.org/officeDocument/2006/relationships/ctrlProp" Target="../ctrlProps/ctrlProp71.xml"/><Relationship Id="rId40" Type="http://schemas.openxmlformats.org/officeDocument/2006/relationships/ctrlProp" Target="../ctrlProps/ctrlProp74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36" Type="http://schemas.openxmlformats.org/officeDocument/2006/relationships/ctrlProp" Target="../ctrlProps/ctrlProp70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35" Type="http://schemas.openxmlformats.org/officeDocument/2006/relationships/ctrlProp" Target="../ctrlProps/ctrlProp69.xml"/><Relationship Id="rId8" Type="http://schemas.openxmlformats.org/officeDocument/2006/relationships/ctrlProp" Target="../ctrlProps/ctrlProp42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26" Type="http://schemas.openxmlformats.org/officeDocument/2006/relationships/ctrlProp" Target="../ctrlProps/ctrlProp9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92.xml"/><Relationship Id="rId7" Type="http://schemas.openxmlformats.org/officeDocument/2006/relationships/ctrlProp" Target="../ctrlProps/ctrlProp78.x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7.xml"/><Relationship Id="rId20" Type="http://schemas.openxmlformats.org/officeDocument/2006/relationships/ctrlProp" Target="../ctrlProps/ctrlProp91.xml"/><Relationship Id="rId29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7.xml"/><Relationship Id="rId11" Type="http://schemas.openxmlformats.org/officeDocument/2006/relationships/ctrlProp" Target="../ctrlProps/ctrlProp82.xml"/><Relationship Id="rId24" Type="http://schemas.openxmlformats.org/officeDocument/2006/relationships/ctrlProp" Target="../ctrlProps/ctrlProp95.xml"/><Relationship Id="rId32" Type="http://schemas.openxmlformats.org/officeDocument/2006/relationships/ctrlProp" Target="../ctrlProps/ctrlProp103.xml"/><Relationship Id="rId5" Type="http://schemas.openxmlformats.org/officeDocument/2006/relationships/ctrlProp" Target="../ctrlProps/ctrlProp76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10" Type="http://schemas.openxmlformats.org/officeDocument/2006/relationships/ctrlProp" Target="../ctrlProps/ctrlProp81.xml"/><Relationship Id="rId19" Type="http://schemas.openxmlformats.org/officeDocument/2006/relationships/ctrlProp" Target="../ctrlProps/ctrlProp90.xml"/><Relationship Id="rId31" Type="http://schemas.openxmlformats.org/officeDocument/2006/relationships/ctrlProp" Target="../ctrlProps/ctrlProp102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8" Type="http://schemas.openxmlformats.org/officeDocument/2006/relationships/ctrlProp" Target="../ctrlProps/ctrlProp7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9.xml"/><Relationship Id="rId13" Type="http://schemas.openxmlformats.org/officeDocument/2006/relationships/ctrlProp" Target="../ctrlProps/ctrlProp114.xml"/><Relationship Id="rId18" Type="http://schemas.openxmlformats.org/officeDocument/2006/relationships/ctrlProp" Target="../ctrlProps/ctrlProp11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22.xml"/><Relationship Id="rId7" Type="http://schemas.openxmlformats.org/officeDocument/2006/relationships/ctrlProp" Target="../ctrlProps/ctrlProp108.xml"/><Relationship Id="rId12" Type="http://schemas.openxmlformats.org/officeDocument/2006/relationships/ctrlProp" Target="../ctrlProps/ctrlProp113.xml"/><Relationship Id="rId17" Type="http://schemas.openxmlformats.org/officeDocument/2006/relationships/ctrlProp" Target="../ctrlProps/ctrlProp118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7.xml"/><Relationship Id="rId20" Type="http://schemas.openxmlformats.org/officeDocument/2006/relationships/ctrlProp" Target="../ctrlProps/ctrlProp12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07.xml"/><Relationship Id="rId11" Type="http://schemas.openxmlformats.org/officeDocument/2006/relationships/ctrlProp" Target="../ctrlProps/ctrlProp112.xml"/><Relationship Id="rId5" Type="http://schemas.openxmlformats.org/officeDocument/2006/relationships/ctrlProp" Target="../ctrlProps/ctrlProp106.xml"/><Relationship Id="rId15" Type="http://schemas.openxmlformats.org/officeDocument/2006/relationships/ctrlProp" Target="../ctrlProps/ctrlProp116.xml"/><Relationship Id="rId23" Type="http://schemas.openxmlformats.org/officeDocument/2006/relationships/ctrlProp" Target="../ctrlProps/ctrlProp124.xml"/><Relationship Id="rId10" Type="http://schemas.openxmlformats.org/officeDocument/2006/relationships/ctrlProp" Target="../ctrlProps/ctrlProp111.xml"/><Relationship Id="rId19" Type="http://schemas.openxmlformats.org/officeDocument/2006/relationships/ctrlProp" Target="../ctrlProps/ctrlProp120.xml"/><Relationship Id="rId4" Type="http://schemas.openxmlformats.org/officeDocument/2006/relationships/ctrlProp" Target="../ctrlProps/ctrlProp105.xml"/><Relationship Id="rId9" Type="http://schemas.openxmlformats.org/officeDocument/2006/relationships/ctrlProp" Target="../ctrlProps/ctrlProp110.xml"/><Relationship Id="rId14" Type="http://schemas.openxmlformats.org/officeDocument/2006/relationships/ctrlProp" Target="../ctrlProps/ctrlProp115.xml"/><Relationship Id="rId22" Type="http://schemas.openxmlformats.org/officeDocument/2006/relationships/ctrlProp" Target="../ctrlProps/ctrlProp12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9.xml"/><Relationship Id="rId13" Type="http://schemas.openxmlformats.org/officeDocument/2006/relationships/ctrlProp" Target="../ctrlProps/ctrlProp134.xml"/><Relationship Id="rId18" Type="http://schemas.openxmlformats.org/officeDocument/2006/relationships/ctrlProp" Target="../ctrlProps/ctrlProp13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42.xml"/><Relationship Id="rId7" Type="http://schemas.openxmlformats.org/officeDocument/2006/relationships/ctrlProp" Target="../ctrlProps/ctrlProp128.xml"/><Relationship Id="rId12" Type="http://schemas.openxmlformats.org/officeDocument/2006/relationships/ctrlProp" Target="../ctrlProps/ctrlProp133.xml"/><Relationship Id="rId17" Type="http://schemas.openxmlformats.org/officeDocument/2006/relationships/ctrlProp" Target="../ctrlProps/ctrlProp13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37.xml"/><Relationship Id="rId20" Type="http://schemas.openxmlformats.org/officeDocument/2006/relationships/ctrlProp" Target="../ctrlProps/ctrlProp14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27.xml"/><Relationship Id="rId11" Type="http://schemas.openxmlformats.org/officeDocument/2006/relationships/ctrlProp" Target="../ctrlProps/ctrlProp132.xml"/><Relationship Id="rId5" Type="http://schemas.openxmlformats.org/officeDocument/2006/relationships/ctrlProp" Target="../ctrlProps/ctrlProp126.xml"/><Relationship Id="rId15" Type="http://schemas.openxmlformats.org/officeDocument/2006/relationships/ctrlProp" Target="../ctrlProps/ctrlProp136.xml"/><Relationship Id="rId23" Type="http://schemas.openxmlformats.org/officeDocument/2006/relationships/ctrlProp" Target="../ctrlProps/ctrlProp144.xml"/><Relationship Id="rId10" Type="http://schemas.openxmlformats.org/officeDocument/2006/relationships/ctrlProp" Target="../ctrlProps/ctrlProp131.xml"/><Relationship Id="rId19" Type="http://schemas.openxmlformats.org/officeDocument/2006/relationships/ctrlProp" Target="../ctrlProps/ctrlProp140.xml"/><Relationship Id="rId4" Type="http://schemas.openxmlformats.org/officeDocument/2006/relationships/ctrlProp" Target="../ctrlProps/ctrlProp125.xml"/><Relationship Id="rId9" Type="http://schemas.openxmlformats.org/officeDocument/2006/relationships/ctrlProp" Target="../ctrlProps/ctrlProp130.xml"/><Relationship Id="rId14" Type="http://schemas.openxmlformats.org/officeDocument/2006/relationships/ctrlProp" Target="../ctrlProps/ctrlProp135.xml"/><Relationship Id="rId22" Type="http://schemas.openxmlformats.org/officeDocument/2006/relationships/ctrlProp" Target="../ctrlProps/ctrlProp14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9.xml"/><Relationship Id="rId13" Type="http://schemas.openxmlformats.org/officeDocument/2006/relationships/ctrlProp" Target="../ctrlProps/ctrlProp154.xml"/><Relationship Id="rId18" Type="http://schemas.openxmlformats.org/officeDocument/2006/relationships/ctrlProp" Target="../ctrlProps/ctrlProp15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62.xml"/><Relationship Id="rId7" Type="http://schemas.openxmlformats.org/officeDocument/2006/relationships/ctrlProp" Target="../ctrlProps/ctrlProp148.xml"/><Relationship Id="rId12" Type="http://schemas.openxmlformats.org/officeDocument/2006/relationships/ctrlProp" Target="../ctrlProps/ctrlProp153.xml"/><Relationship Id="rId17" Type="http://schemas.openxmlformats.org/officeDocument/2006/relationships/ctrlProp" Target="../ctrlProps/ctrlProp15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57.xml"/><Relationship Id="rId20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7.xml"/><Relationship Id="rId11" Type="http://schemas.openxmlformats.org/officeDocument/2006/relationships/ctrlProp" Target="../ctrlProps/ctrlProp152.xml"/><Relationship Id="rId5" Type="http://schemas.openxmlformats.org/officeDocument/2006/relationships/ctrlProp" Target="../ctrlProps/ctrlProp146.xml"/><Relationship Id="rId15" Type="http://schemas.openxmlformats.org/officeDocument/2006/relationships/ctrlProp" Target="../ctrlProps/ctrlProp156.xml"/><Relationship Id="rId23" Type="http://schemas.openxmlformats.org/officeDocument/2006/relationships/ctrlProp" Target="../ctrlProps/ctrlProp164.xml"/><Relationship Id="rId10" Type="http://schemas.openxmlformats.org/officeDocument/2006/relationships/ctrlProp" Target="../ctrlProps/ctrlProp151.xml"/><Relationship Id="rId19" Type="http://schemas.openxmlformats.org/officeDocument/2006/relationships/ctrlProp" Target="../ctrlProps/ctrlProp160.xml"/><Relationship Id="rId4" Type="http://schemas.openxmlformats.org/officeDocument/2006/relationships/ctrlProp" Target="../ctrlProps/ctrlProp145.xml"/><Relationship Id="rId9" Type="http://schemas.openxmlformats.org/officeDocument/2006/relationships/ctrlProp" Target="../ctrlProps/ctrlProp150.xml"/><Relationship Id="rId14" Type="http://schemas.openxmlformats.org/officeDocument/2006/relationships/ctrlProp" Target="../ctrlProps/ctrlProp155.xml"/><Relationship Id="rId22" Type="http://schemas.openxmlformats.org/officeDocument/2006/relationships/ctrlProp" Target="../ctrlProps/ctrlProp16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9.xml"/><Relationship Id="rId13" Type="http://schemas.openxmlformats.org/officeDocument/2006/relationships/ctrlProp" Target="../ctrlProps/ctrlProp174.xml"/><Relationship Id="rId18" Type="http://schemas.openxmlformats.org/officeDocument/2006/relationships/ctrlProp" Target="../ctrlProps/ctrlProp179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82.xml"/><Relationship Id="rId7" Type="http://schemas.openxmlformats.org/officeDocument/2006/relationships/ctrlProp" Target="../ctrlProps/ctrlProp168.xml"/><Relationship Id="rId12" Type="http://schemas.openxmlformats.org/officeDocument/2006/relationships/ctrlProp" Target="../ctrlProps/ctrlProp173.xml"/><Relationship Id="rId17" Type="http://schemas.openxmlformats.org/officeDocument/2006/relationships/ctrlProp" Target="../ctrlProps/ctrlProp17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77.xml"/><Relationship Id="rId20" Type="http://schemas.openxmlformats.org/officeDocument/2006/relationships/ctrlProp" Target="../ctrlProps/ctrlProp181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7.xml"/><Relationship Id="rId11" Type="http://schemas.openxmlformats.org/officeDocument/2006/relationships/ctrlProp" Target="../ctrlProps/ctrlProp172.xml"/><Relationship Id="rId5" Type="http://schemas.openxmlformats.org/officeDocument/2006/relationships/ctrlProp" Target="../ctrlProps/ctrlProp166.xml"/><Relationship Id="rId15" Type="http://schemas.openxmlformats.org/officeDocument/2006/relationships/ctrlProp" Target="../ctrlProps/ctrlProp176.xml"/><Relationship Id="rId23" Type="http://schemas.openxmlformats.org/officeDocument/2006/relationships/ctrlProp" Target="../ctrlProps/ctrlProp184.xml"/><Relationship Id="rId10" Type="http://schemas.openxmlformats.org/officeDocument/2006/relationships/ctrlProp" Target="../ctrlProps/ctrlProp171.xml"/><Relationship Id="rId19" Type="http://schemas.openxmlformats.org/officeDocument/2006/relationships/ctrlProp" Target="../ctrlProps/ctrlProp180.xml"/><Relationship Id="rId4" Type="http://schemas.openxmlformats.org/officeDocument/2006/relationships/ctrlProp" Target="../ctrlProps/ctrlProp165.xml"/><Relationship Id="rId9" Type="http://schemas.openxmlformats.org/officeDocument/2006/relationships/ctrlProp" Target="../ctrlProps/ctrlProp170.xml"/><Relationship Id="rId14" Type="http://schemas.openxmlformats.org/officeDocument/2006/relationships/ctrlProp" Target="../ctrlProps/ctrlProp175.xml"/><Relationship Id="rId22" Type="http://schemas.openxmlformats.org/officeDocument/2006/relationships/ctrlProp" Target="../ctrlProps/ctrlProp18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9.xml"/><Relationship Id="rId13" Type="http://schemas.openxmlformats.org/officeDocument/2006/relationships/ctrlProp" Target="../ctrlProps/ctrlProp194.xml"/><Relationship Id="rId18" Type="http://schemas.openxmlformats.org/officeDocument/2006/relationships/ctrlProp" Target="../ctrlProps/ctrlProp199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202.xml"/><Relationship Id="rId7" Type="http://schemas.openxmlformats.org/officeDocument/2006/relationships/ctrlProp" Target="../ctrlProps/ctrlProp188.xml"/><Relationship Id="rId12" Type="http://schemas.openxmlformats.org/officeDocument/2006/relationships/ctrlProp" Target="../ctrlProps/ctrlProp193.xml"/><Relationship Id="rId17" Type="http://schemas.openxmlformats.org/officeDocument/2006/relationships/ctrlProp" Target="../ctrlProps/ctrlProp198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97.xml"/><Relationship Id="rId20" Type="http://schemas.openxmlformats.org/officeDocument/2006/relationships/ctrlProp" Target="../ctrlProps/ctrlProp20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87.xml"/><Relationship Id="rId11" Type="http://schemas.openxmlformats.org/officeDocument/2006/relationships/ctrlProp" Target="../ctrlProps/ctrlProp192.xml"/><Relationship Id="rId5" Type="http://schemas.openxmlformats.org/officeDocument/2006/relationships/ctrlProp" Target="../ctrlProps/ctrlProp186.xml"/><Relationship Id="rId15" Type="http://schemas.openxmlformats.org/officeDocument/2006/relationships/ctrlProp" Target="../ctrlProps/ctrlProp196.xml"/><Relationship Id="rId23" Type="http://schemas.openxmlformats.org/officeDocument/2006/relationships/ctrlProp" Target="../ctrlProps/ctrlProp204.xml"/><Relationship Id="rId10" Type="http://schemas.openxmlformats.org/officeDocument/2006/relationships/ctrlProp" Target="../ctrlProps/ctrlProp191.xml"/><Relationship Id="rId19" Type="http://schemas.openxmlformats.org/officeDocument/2006/relationships/ctrlProp" Target="../ctrlProps/ctrlProp200.xml"/><Relationship Id="rId4" Type="http://schemas.openxmlformats.org/officeDocument/2006/relationships/ctrlProp" Target="../ctrlProps/ctrlProp185.xml"/><Relationship Id="rId9" Type="http://schemas.openxmlformats.org/officeDocument/2006/relationships/ctrlProp" Target="../ctrlProps/ctrlProp190.xml"/><Relationship Id="rId14" Type="http://schemas.openxmlformats.org/officeDocument/2006/relationships/ctrlProp" Target="../ctrlProps/ctrlProp195.xml"/><Relationship Id="rId22" Type="http://schemas.openxmlformats.org/officeDocument/2006/relationships/ctrlProp" Target="../ctrlProps/ctrlProp20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0B57-FAA1-4EA0-A7BB-177DAD79CAD3}">
  <sheetPr codeName="Blad10">
    <pageSetUpPr fitToPage="1"/>
  </sheetPr>
  <dimension ref="A1:I50"/>
  <sheetViews>
    <sheetView workbookViewId="0">
      <selection activeCell="A4" sqref="A4"/>
    </sheetView>
  </sheetViews>
  <sheetFormatPr defaultRowHeight="12.5" x14ac:dyDescent="0.25"/>
  <cols>
    <col min="1" max="1" width="128.36328125" style="97" customWidth="1"/>
    <col min="2" max="16384" width="8.7265625" style="97"/>
  </cols>
  <sheetData>
    <row r="1" spans="1:1" ht="28" x14ac:dyDescent="0.25">
      <c r="A1" s="71" t="s">
        <v>68</v>
      </c>
    </row>
    <row r="2" spans="1:1" ht="28" x14ac:dyDescent="0.25">
      <c r="A2" s="71"/>
    </row>
    <row r="3" spans="1:1" ht="64.25" customHeight="1" x14ac:dyDescent="0.25">
      <c r="A3" s="72" t="s">
        <v>152</v>
      </c>
    </row>
    <row r="4" spans="1:1" ht="14.4" customHeight="1" x14ac:dyDescent="0.25">
      <c r="A4" s="72"/>
    </row>
    <row r="5" spans="1:1" ht="27.75" customHeight="1" x14ac:dyDescent="0.25">
      <c r="A5" s="72" t="s">
        <v>130</v>
      </c>
    </row>
    <row r="6" spans="1:1" s="98" customFormat="1" ht="27.75" customHeight="1" x14ac:dyDescent="0.6">
      <c r="A6" s="98" t="s">
        <v>131</v>
      </c>
    </row>
    <row r="9" spans="1:1" ht="27.5" x14ac:dyDescent="0.55000000000000004">
      <c r="A9" s="99" t="s">
        <v>153</v>
      </c>
    </row>
    <row r="10" spans="1:1" ht="27.5" x14ac:dyDescent="0.55000000000000004">
      <c r="A10" s="99" t="s">
        <v>154</v>
      </c>
    </row>
    <row r="13" spans="1:1" ht="17.5" x14ac:dyDescent="0.35">
      <c r="A13" s="100" t="s">
        <v>155</v>
      </c>
    </row>
    <row r="14" spans="1:1" ht="17.5" x14ac:dyDescent="0.35">
      <c r="A14" s="100"/>
    </row>
    <row r="15" spans="1:1" ht="17.5" x14ac:dyDescent="0.35">
      <c r="A15" s="100" t="s">
        <v>156</v>
      </c>
    </row>
    <row r="18" spans="1:9" ht="21" x14ac:dyDescent="0.35">
      <c r="A18" s="101" t="s">
        <v>157</v>
      </c>
      <c r="B18" s="100"/>
      <c r="C18" s="100"/>
      <c r="D18" s="100"/>
      <c r="E18" s="100"/>
      <c r="F18" s="100"/>
      <c r="G18" s="100"/>
      <c r="H18" s="100"/>
      <c r="I18" s="100"/>
    </row>
    <row r="19" spans="1:9" ht="17.5" x14ac:dyDescent="0.35">
      <c r="A19" s="102" t="s">
        <v>158</v>
      </c>
      <c r="G19" s="100"/>
      <c r="H19" s="100"/>
      <c r="I19" s="100"/>
    </row>
    <row r="20" spans="1:9" ht="17.5" x14ac:dyDescent="0.35">
      <c r="A20" s="102" t="s">
        <v>159</v>
      </c>
      <c r="B20" s="100"/>
      <c r="C20" s="100"/>
      <c r="D20" s="100"/>
      <c r="E20" s="100"/>
      <c r="F20" s="100"/>
      <c r="G20" s="100"/>
      <c r="H20" s="100"/>
      <c r="I20" s="100"/>
    </row>
    <row r="21" spans="1:9" ht="21" x14ac:dyDescent="0.25">
      <c r="A21" s="103" t="s">
        <v>160</v>
      </c>
    </row>
    <row r="22" spans="1:9" ht="21" x14ac:dyDescent="0.25">
      <c r="A22" s="103"/>
    </row>
    <row r="23" spans="1:9" s="100" customFormat="1" ht="17.5" x14ac:dyDescent="0.35">
      <c r="A23" s="104" t="s">
        <v>161</v>
      </c>
    </row>
    <row r="24" spans="1:9" s="100" customFormat="1" ht="17.5" x14ac:dyDescent="0.35">
      <c r="A24" s="104" t="s">
        <v>162</v>
      </c>
    </row>
    <row r="25" spans="1:9" ht="16" x14ac:dyDescent="0.25">
      <c r="A25" s="105"/>
    </row>
    <row r="26" spans="1:9" ht="21" x14ac:dyDescent="0.55000000000000004">
      <c r="A26" s="106" t="s">
        <v>163</v>
      </c>
      <c r="B26" s="107"/>
      <c r="C26" s="107"/>
      <c r="D26" s="100"/>
      <c r="E26" s="100"/>
      <c r="F26" s="100"/>
      <c r="G26" s="100"/>
      <c r="H26" s="100"/>
      <c r="I26" s="100"/>
    </row>
    <row r="27" spans="1:9" ht="21" x14ac:dyDescent="0.55000000000000004">
      <c r="A27" s="106" t="s">
        <v>164</v>
      </c>
      <c r="B27" s="107"/>
      <c r="C27" s="107"/>
      <c r="D27" s="100"/>
      <c r="E27" s="100"/>
      <c r="F27" s="100"/>
      <c r="G27" s="100"/>
      <c r="H27" s="100"/>
      <c r="I27" s="100"/>
    </row>
    <row r="28" spans="1:9" ht="21" x14ac:dyDescent="0.55000000000000004">
      <c r="A28" s="108"/>
      <c r="B28" s="107"/>
      <c r="C28" s="107"/>
      <c r="D28" s="100"/>
      <c r="E28" s="100"/>
      <c r="F28" s="100"/>
      <c r="G28" s="100"/>
      <c r="H28" s="100"/>
      <c r="I28" s="100"/>
    </row>
    <row r="29" spans="1:9" s="100" customFormat="1" ht="17.5" x14ac:dyDescent="0.35">
      <c r="A29" s="106"/>
    </row>
    <row r="30" spans="1:9" s="100" customFormat="1" ht="18" x14ac:dyDescent="0.35">
      <c r="A30" s="109" t="s">
        <v>165</v>
      </c>
    </row>
    <row r="31" spans="1:9" s="100" customFormat="1" ht="17.5" x14ac:dyDescent="0.35">
      <c r="A31" s="100" t="s">
        <v>166</v>
      </c>
      <c r="B31" s="110"/>
      <c r="C31" s="110"/>
    </row>
    <row r="32" spans="1:9" s="100" customFormat="1" ht="17.5" x14ac:dyDescent="0.35">
      <c r="A32" s="100" t="s">
        <v>167</v>
      </c>
      <c r="B32" s="110"/>
      <c r="C32" s="110"/>
    </row>
    <row r="33" spans="1:1" s="100" customFormat="1" ht="17.5" x14ac:dyDescent="0.35">
      <c r="A33" s="106" t="s">
        <v>168</v>
      </c>
    </row>
    <row r="34" spans="1:1" s="100" customFormat="1" ht="17.5" x14ac:dyDescent="0.35">
      <c r="A34" s="106" t="s">
        <v>169</v>
      </c>
    </row>
    <row r="35" spans="1:1" s="100" customFormat="1" ht="17.5" x14ac:dyDescent="0.35">
      <c r="A35" s="106" t="s">
        <v>170</v>
      </c>
    </row>
    <row r="36" spans="1:1" s="100" customFormat="1" ht="17.5" x14ac:dyDescent="0.35">
      <c r="A36" s="106"/>
    </row>
    <row r="37" spans="1:1" s="100" customFormat="1" ht="17.5" x14ac:dyDescent="0.35">
      <c r="A37" s="106" t="s">
        <v>171</v>
      </c>
    </row>
    <row r="38" spans="1:1" s="100" customFormat="1" ht="17.5" x14ac:dyDescent="0.35">
      <c r="A38" s="106" t="s">
        <v>172</v>
      </c>
    </row>
    <row r="39" spans="1:1" s="100" customFormat="1" ht="17.5" x14ac:dyDescent="0.35">
      <c r="A39" s="106"/>
    </row>
    <row r="40" spans="1:1" s="100" customFormat="1" ht="18" x14ac:dyDescent="0.35">
      <c r="A40" s="111" t="s">
        <v>173</v>
      </c>
    </row>
    <row r="41" spans="1:1" s="100" customFormat="1" ht="17.5" x14ac:dyDescent="0.35">
      <c r="A41" s="106" t="s">
        <v>174</v>
      </c>
    </row>
    <row r="42" spans="1:1" s="100" customFormat="1" ht="17.5" x14ac:dyDescent="0.35">
      <c r="A42" s="106" t="s">
        <v>175</v>
      </c>
    </row>
    <row r="43" spans="1:1" s="100" customFormat="1" ht="17.5" x14ac:dyDescent="0.35">
      <c r="A43" s="106" t="s">
        <v>176</v>
      </c>
    </row>
    <row r="44" spans="1:1" s="100" customFormat="1" ht="17.5" x14ac:dyDescent="0.35">
      <c r="A44" s="106" t="s">
        <v>177</v>
      </c>
    </row>
    <row r="45" spans="1:1" s="100" customFormat="1" ht="17.5" x14ac:dyDescent="0.35">
      <c r="A45" s="106" t="s">
        <v>178</v>
      </c>
    </row>
    <row r="46" spans="1:1" s="100" customFormat="1" ht="17.5" x14ac:dyDescent="0.35">
      <c r="A46" s="106" t="s">
        <v>179</v>
      </c>
    </row>
    <row r="47" spans="1:1" s="100" customFormat="1" ht="17.5" x14ac:dyDescent="0.35">
      <c r="A47" s="106" t="s">
        <v>180</v>
      </c>
    </row>
    <row r="48" spans="1:1" s="100" customFormat="1" ht="17.5" x14ac:dyDescent="0.35">
      <c r="A48" s="106" t="s">
        <v>181</v>
      </c>
    </row>
    <row r="49" spans="1:1" s="100" customFormat="1" ht="17.5" x14ac:dyDescent="0.35">
      <c r="A49" s="106" t="s">
        <v>182</v>
      </c>
    </row>
    <row r="50" spans="1:1" s="100" customFormat="1" ht="17.5" x14ac:dyDescent="0.35">
      <c r="A50" s="10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21">
    <pageSetUpPr fitToPage="1"/>
  </sheetPr>
  <dimension ref="A1:CN8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C9" sqref="C9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  <col min="93" max="16384" width="9.1796875" style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/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128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74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/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 xr:uid="{00000000-0002-0000-0F00-000000000000}">
      <formula1>1</formula1>
      <formula2>4</formula2>
    </dataValidation>
    <dataValidation type="whole" allowBlank="1" showInputMessage="1" showErrorMessage="1" sqref="BG4" xr:uid="{00000000-0002-0000-0F00-000001000000}">
      <formula1>1</formula1>
      <formula2>2</formula2>
    </dataValidation>
    <dataValidation type="whole" operator="lessThan" allowBlank="1" showInputMessage="1" showErrorMessage="1" sqref="BG5" xr:uid="{00000000-0002-0000-0F00-000002000000}">
      <formula1>9</formula1>
    </dataValidation>
    <dataValidation type="whole" operator="lessThan" allowBlank="1" showInputMessage="1" showErrorMessage="1" sqref="BG6" xr:uid="{00000000-0002-0000-0F00-000003000000}">
      <formula1>340</formula1>
    </dataValidation>
    <dataValidation type="list" allowBlank="1" showInputMessage="1" showErrorMessage="1" sqref="BH1:BH2 BH9:BH65536" xr:uid="{00000000-0002-0000-0F00-000004000000}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00000000-0002-0000-0F00-000005000000}">
      <formula1>0</formula1>
      <formula2>100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00000000-0002-0000-0F00-000006000000}">
      <formula1>0</formula1>
      <formula2>10</formula2>
    </dataValidation>
    <dataValidation operator="lessThan" allowBlank="1" showInputMessage="1" showErrorMessage="1" sqref="O1:O2 AE1:AE2 AU1:AU2 AU9:AU65536 AE9:AE65536 O9:O65536" xr:uid="{00000000-0002-0000-0F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93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3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39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0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1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2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3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4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5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6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9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0" r:id="rId17" name="Button 14">
              <controlPr defaultSize="0" print="0" autoFill="0" autoPict="0" macro="[0]!Sort_Punten_3">
                <anchor moveWithCells="1" sizeWithCells="1">
                  <from>
                    <xdr:col>30</xdr:col>
                    <xdr:colOff>0</xdr:colOff>
                    <xdr:row>6</xdr:row>
                    <xdr:rowOff>152400</xdr:rowOff>
                  </from>
                  <to>
                    <xdr:col>30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1" r:id="rId18" name="Button 15">
              <controlPr defaultSize="0" print="0" autoFill="0" autoPict="0" macro="[0]!Sort_Pl_Punten_5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2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3" r:id="rId20" name="Button 17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4" r:id="rId21" name="Button 18">
              <controlPr defaultSize="0" print="0" autoFill="0" autoPict="0" macro="[0]!Sort_Punten_5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5" r:id="rId22" name="Button 19">
              <controlPr defaultSize="0" print="0" autoFill="0" autoPict="0" macro="[0]!Sort_Punten_6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6" r:id="rId23" name="Button 20">
              <controlPr defaultSize="0" print="0" autoFill="0" autoPict="0" macro="[0]!Sort_Pl_Punten_6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7"/>
  <dimension ref="A1:G24"/>
  <sheetViews>
    <sheetView workbookViewId="0">
      <selection activeCell="M23" sqref="M23"/>
    </sheetView>
  </sheetViews>
  <sheetFormatPr defaultRowHeight="12.5" x14ac:dyDescent="0.25"/>
  <cols>
    <col min="1" max="1" width="6.81640625" style="1" bestFit="1" customWidth="1"/>
    <col min="2" max="2" width="10" style="1" customWidth="1"/>
    <col min="3" max="3" width="22.81640625" style="1" customWidth="1"/>
    <col min="4" max="4" width="23.7265625" style="1" customWidth="1"/>
    <col min="5" max="5" width="7.81640625" style="1" hidden="1" customWidth="1"/>
    <col min="6" max="6" width="23.81640625" style="1" bestFit="1" customWidth="1"/>
    <col min="7" max="7" width="15.1796875" style="1" bestFit="1" customWidth="1"/>
  </cols>
  <sheetData>
    <row r="1" spans="1:7" x14ac:dyDescent="0.25">
      <c r="A1" s="119" t="s">
        <v>289</v>
      </c>
      <c r="B1" s="120"/>
      <c r="C1" s="120"/>
      <c r="D1" s="120"/>
      <c r="E1" s="120"/>
      <c r="F1" s="121"/>
      <c r="G1" s="13"/>
    </row>
    <row r="2" spans="1:7" hidden="1" x14ac:dyDescent="0.25">
      <c r="A2"/>
      <c r="B2"/>
      <c r="C2"/>
      <c r="D2"/>
      <c r="E2"/>
      <c r="G2"/>
    </row>
    <row r="3" spans="1:7" ht="25.5" customHeight="1" x14ac:dyDescent="0.25">
      <c r="A3" s="6" t="s">
        <v>8</v>
      </c>
      <c r="B3" s="117" t="s">
        <v>132</v>
      </c>
      <c r="C3" s="118"/>
      <c r="D3" s="14"/>
      <c r="E3" s="114"/>
      <c r="F3" s="11"/>
      <c r="G3" s="12"/>
    </row>
    <row r="4" spans="1:7" x14ac:dyDescent="0.25">
      <c r="A4" s="2" t="s">
        <v>20</v>
      </c>
      <c r="B4" s="2" t="s">
        <v>6</v>
      </c>
      <c r="C4" s="2" t="s">
        <v>0</v>
      </c>
      <c r="D4" s="2" t="s">
        <v>1</v>
      </c>
      <c r="E4" s="2" t="s">
        <v>21</v>
      </c>
      <c r="F4" s="2" t="s">
        <v>24</v>
      </c>
      <c r="G4" s="2" t="s">
        <v>25</v>
      </c>
    </row>
    <row r="5" spans="1:7" ht="13" x14ac:dyDescent="0.3">
      <c r="A5" s="4"/>
      <c r="B5" s="4"/>
      <c r="C5" s="4"/>
      <c r="D5" s="4"/>
      <c r="E5" s="4"/>
    </row>
    <row r="6" spans="1:7" x14ac:dyDescent="0.25">
      <c r="C6" s="1" t="s">
        <v>284</v>
      </c>
    </row>
    <row r="7" spans="1:7" x14ac:dyDescent="0.25">
      <c r="A7" s="1">
        <v>1</v>
      </c>
      <c r="B7" s="96" t="s">
        <v>189</v>
      </c>
      <c r="C7" s="1" t="s">
        <v>234</v>
      </c>
      <c r="D7" s="1" t="s">
        <v>190</v>
      </c>
      <c r="E7" s="91" t="s">
        <v>235</v>
      </c>
      <c r="F7" s="1" t="s">
        <v>143</v>
      </c>
      <c r="G7" s="1" t="s">
        <v>282</v>
      </c>
    </row>
    <row r="8" spans="1:7" x14ac:dyDescent="0.25">
      <c r="A8" s="1">
        <v>2</v>
      </c>
      <c r="B8" s="1" t="s">
        <v>199</v>
      </c>
      <c r="C8" s="1" t="s">
        <v>241</v>
      </c>
      <c r="D8" s="1" t="s">
        <v>200</v>
      </c>
      <c r="E8" s="91" t="s">
        <v>235</v>
      </c>
      <c r="F8" s="1" t="s">
        <v>143</v>
      </c>
      <c r="G8" s="1" t="s">
        <v>283</v>
      </c>
    </row>
    <row r="10" spans="1:7" x14ac:dyDescent="0.25">
      <c r="C10" s="1" t="s">
        <v>285</v>
      </c>
    </row>
    <row r="11" spans="1:7" x14ac:dyDescent="0.25">
      <c r="A11" s="1">
        <v>1</v>
      </c>
      <c r="B11" s="1" t="s">
        <v>194</v>
      </c>
      <c r="C11" s="1" t="s">
        <v>238</v>
      </c>
      <c r="D11" s="1" t="s">
        <v>195</v>
      </c>
      <c r="E11" s="1">
        <v>0.9</v>
      </c>
      <c r="F11" s="1" t="s">
        <v>136</v>
      </c>
      <c r="G11" s="1" t="s">
        <v>282</v>
      </c>
    </row>
    <row r="12" spans="1:7" x14ac:dyDescent="0.25">
      <c r="A12" s="1">
        <v>2</v>
      </c>
      <c r="B12" s="1" t="s">
        <v>187</v>
      </c>
      <c r="C12" s="1" t="s">
        <v>232</v>
      </c>
      <c r="D12" s="1" t="s">
        <v>188</v>
      </c>
      <c r="E12" s="1">
        <v>0.9</v>
      </c>
      <c r="F12" s="1" t="s">
        <v>136</v>
      </c>
      <c r="G12" s="1" t="s">
        <v>283</v>
      </c>
    </row>
    <row r="14" spans="1:7" x14ac:dyDescent="0.25">
      <c r="C14" s="1" t="s">
        <v>286</v>
      </c>
    </row>
    <row r="15" spans="1:7" x14ac:dyDescent="0.25">
      <c r="A15" s="1">
        <v>1</v>
      </c>
      <c r="B15" s="1" t="s">
        <v>278</v>
      </c>
      <c r="C15" s="1" t="s">
        <v>267</v>
      </c>
      <c r="D15" s="1" t="s">
        <v>268</v>
      </c>
      <c r="E15" s="1">
        <v>1</v>
      </c>
      <c r="F15" s="1" t="s">
        <v>136</v>
      </c>
      <c r="G15" s="1" t="s">
        <v>282</v>
      </c>
    </row>
    <row r="16" spans="1:7" x14ac:dyDescent="0.25">
      <c r="A16" s="1">
        <v>2</v>
      </c>
      <c r="B16" s="1" t="s">
        <v>208</v>
      </c>
      <c r="C16" s="1" t="s">
        <v>246</v>
      </c>
      <c r="D16" s="1" t="s">
        <v>209</v>
      </c>
      <c r="E16" s="1">
        <v>1</v>
      </c>
      <c r="F16" s="1" t="s">
        <v>139</v>
      </c>
      <c r="G16" s="1" t="s">
        <v>283</v>
      </c>
    </row>
    <row r="18" spans="1:7" x14ac:dyDescent="0.25">
      <c r="C18" s="1" t="s">
        <v>287</v>
      </c>
    </row>
    <row r="19" spans="1:7" x14ac:dyDescent="0.25">
      <c r="A19" s="1">
        <v>1</v>
      </c>
      <c r="B19" s="1" t="s">
        <v>214</v>
      </c>
      <c r="C19" s="1" t="s">
        <v>250</v>
      </c>
      <c r="D19" s="1" t="s">
        <v>215</v>
      </c>
      <c r="E19" s="1">
        <v>1.1000000000000001</v>
      </c>
      <c r="F19" s="1" t="s">
        <v>143</v>
      </c>
      <c r="G19" s="1" t="s">
        <v>282</v>
      </c>
    </row>
    <row r="20" spans="1:7" x14ac:dyDescent="0.25">
      <c r="A20" s="1">
        <v>2</v>
      </c>
      <c r="B20" s="1" t="s">
        <v>279</v>
      </c>
      <c r="C20" s="1" t="s">
        <v>269</v>
      </c>
      <c r="D20" s="1" t="s">
        <v>270</v>
      </c>
      <c r="E20" s="1">
        <v>1.1000000000000001</v>
      </c>
      <c r="F20" s="1" t="s">
        <v>139</v>
      </c>
      <c r="G20" s="1" t="s">
        <v>283</v>
      </c>
    </row>
    <row r="22" spans="1:7" x14ac:dyDescent="0.25">
      <c r="C22" s="1" t="s">
        <v>288</v>
      </c>
    </row>
    <row r="23" spans="1:7" x14ac:dyDescent="0.25">
      <c r="A23" s="1">
        <v>1</v>
      </c>
      <c r="B23" s="1" t="s">
        <v>281</v>
      </c>
      <c r="C23" s="1" t="s">
        <v>269</v>
      </c>
      <c r="D23" s="1" t="s">
        <v>273</v>
      </c>
      <c r="E23" s="1">
        <v>1.2</v>
      </c>
      <c r="F23" s="1" t="s">
        <v>139</v>
      </c>
      <c r="G23" s="1" t="s">
        <v>282</v>
      </c>
    </row>
    <row r="24" spans="1:7" x14ac:dyDescent="0.25">
      <c r="A24" s="1">
        <v>2</v>
      </c>
      <c r="B24" s="1" t="s">
        <v>140</v>
      </c>
      <c r="C24" s="1" t="s">
        <v>258</v>
      </c>
      <c r="D24" s="1" t="s">
        <v>141</v>
      </c>
      <c r="E24" s="1">
        <v>1.2</v>
      </c>
      <c r="F24" s="1" t="s">
        <v>142</v>
      </c>
      <c r="G24" s="1" t="s">
        <v>283</v>
      </c>
    </row>
  </sheetData>
  <mergeCells count="2">
    <mergeCell ref="B3:C3"/>
    <mergeCell ref="A1:F1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scale="9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Button 1">
              <controlPr defaultSize="0" print="0" autoFill="0" autoPict="0" macro="[0]!Kampioenen">
                <anchor moveWithCells="1" sizeWithCells="1">
                  <from>
                    <xdr:col>3</xdr:col>
                    <xdr:colOff>12700</xdr:colOff>
                    <xdr:row>2</xdr:row>
                    <xdr:rowOff>0</xdr:rowOff>
                  </from>
                  <to>
                    <xdr:col>3</xdr:col>
                    <xdr:colOff>1771650</xdr:colOff>
                    <xdr:row>2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6"/>
  <dimension ref="A1:N8"/>
  <sheetViews>
    <sheetView workbookViewId="0">
      <pane ySplit="8" topLeftCell="A80" activePane="bottomLeft" state="frozen"/>
      <selection activeCell="C4" sqref="C4:E4"/>
      <selection pane="bottomLeft" activeCell="A9" sqref="A9:XFD92"/>
    </sheetView>
  </sheetViews>
  <sheetFormatPr defaultRowHeight="12.5" x14ac:dyDescent="0.25"/>
  <cols>
    <col min="1" max="1" width="5.6328125" style="1" customWidth="1"/>
    <col min="2" max="2" width="10.6328125" style="1" customWidth="1"/>
    <col min="3" max="3" width="27.6328125" style="1" customWidth="1"/>
    <col min="4" max="4" width="25.6328125" style="1" customWidth="1"/>
    <col min="5" max="5" width="28.6328125" style="1" customWidth="1"/>
    <col min="6" max="6" width="3.6328125" style="1" customWidth="1"/>
    <col min="7" max="7" width="4.6328125" style="1" customWidth="1"/>
    <col min="8" max="8" width="21.6328125" style="1" customWidth="1"/>
    <col min="9" max="9" width="4.6328125" style="1" customWidth="1"/>
    <col min="10" max="10" width="4.6328125" style="53" customWidth="1"/>
    <col min="11" max="13" width="4.6328125" style="1" customWidth="1"/>
    <col min="14" max="14" width="3.81640625" style="1" bestFit="1" customWidth="1"/>
    <col min="15" max="15" width="5.453125" bestFit="1" customWidth="1"/>
    <col min="16" max="16" width="6" customWidth="1"/>
    <col min="17" max="17" width="5.54296875" customWidth="1"/>
    <col min="18" max="18" width="6" customWidth="1"/>
  </cols>
  <sheetData>
    <row r="1" spans="1:14" x14ac:dyDescent="0.25">
      <c r="A1" s="153" t="s">
        <v>54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27"/>
      <c r="N1" s="30"/>
    </row>
    <row r="2" spans="1:14" ht="12.75" hidden="1" customHeight="1" x14ac:dyDescent="0.25">
      <c r="A2" s="34"/>
      <c r="B2" s="35"/>
      <c r="C2" s="35">
        <v>9</v>
      </c>
      <c r="D2" s="9">
        <f>FLOOR((C2+3)/4,1)</f>
        <v>3</v>
      </c>
      <c r="E2" s="35"/>
      <c r="F2" s="35"/>
      <c r="G2" s="35"/>
      <c r="H2" s="35">
        <v>192</v>
      </c>
      <c r="I2" s="1">
        <v>190</v>
      </c>
      <c r="J2" s="53">
        <f>H2+I2</f>
        <v>382</v>
      </c>
      <c r="N2" s="36"/>
    </row>
    <row r="3" spans="1:14" x14ac:dyDescent="0.25">
      <c r="A3" s="28" t="s">
        <v>8</v>
      </c>
      <c r="B3" s="29"/>
      <c r="C3" s="122" t="str">
        <f>Instellingen!B3</f>
        <v>Kring Berkel IJssel</v>
      </c>
      <c r="D3" s="124"/>
      <c r="E3" s="154" t="s">
        <v>55</v>
      </c>
      <c r="F3" s="155"/>
      <c r="G3" s="141"/>
      <c r="H3" s="156">
        <v>1</v>
      </c>
      <c r="I3" s="157"/>
      <c r="J3" s="157"/>
      <c r="K3" s="157"/>
      <c r="L3" s="157"/>
      <c r="M3" s="157"/>
      <c r="N3" s="158"/>
    </row>
    <row r="4" spans="1:14" hidden="1" x14ac:dyDescent="0.25">
      <c r="A4" s="37"/>
      <c r="B4" s="38"/>
      <c r="C4" s="39"/>
      <c r="D4" s="40"/>
      <c r="E4" s="40"/>
      <c r="F4" s="41"/>
      <c r="G4" s="42"/>
      <c r="H4" s="43"/>
      <c r="I4" s="43"/>
      <c r="J4" s="54"/>
      <c r="K4" s="43"/>
      <c r="L4" s="43"/>
      <c r="M4" s="44"/>
      <c r="N4" s="45"/>
    </row>
    <row r="5" spans="1:14" hidden="1" x14ac:dyDescent="0.25">
      <c r="A5" s="46"/>
      <c r="B5" s="47"/>
      <c r="C5" s="48"/>
      <c r="D5" s="49"/>
      <c r="E5" s="49"/>
      <c r="F5" s="50"/>
      <c r="G5" s="46"/>
      <c r="H5" s="51"/>
      <c r="I5" s="51"/>
      <c r="J5" s="55"/>
      <c r="K5" s="51"/>
      <c r="L5" s="51"/>
      <c r="M5" s="44"/>
      <c r="N5" s="45"/>
    </row>
    <row r="6" spans="1:14" ht="12.75" customHeight="1" x14ac:dyDescent="0.25">
      <c r="A6" s="179" t="s">
        <v>122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2.75" customHeight="1" x14ac:dyDescent="0.25">
      <c r="A7" s="182"/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1:14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56</v>
      </c>
      <c r="F8" s="2" t="s">
        <v>2</v>
      </c>
      <c r="G8" s="2" t="s">
        <v>3</v>
      </c>
      <c r="H8" s="7" t="s">
        <v>57</v>
      </c>
      <c r="I8" s="7" t="s">
        <v>58</v>
      </c>
      <c r="J8" s="16" t="s">
        <v>59</v>
      </c>
      <c r="K8" s="7"/>
      <c r="L8" s="7"/>
      <c r="M8" s="2"/>
      <c r="N8" s="52" t="s">
        <v>5</v>
      </c>
    </row>
  </sheetData>
  <mergeCells count="5">
    <mergeCell ref="A6:N7"/>
    <mergeCell ref="A1:L1"/>
    <mergeCell ref="C3:D3"/>
    <mergeCell ref="E3:G3"/>
    <mergeCell ref="H3:N3"/>
  </mergeCells>
  <phoneticPr fontId="0" type="noConversion"/>
  <dataValidations count="3">
    <dataValidation operator="lessThan" allowBlank="1" showInputMessage="1" showErrorMessage="1" error="De waarde is maximaal 500" sqref="H8" xr:uid="{00000000-0002-0000-1100-000000000000}"/>
    <dataValidation type="whole" allowBlank="1" showInputMessage="1" showErrorMessage="1" error="Het minimum is 1 en het maximum is 6" prompt="Hier wordt bedoeld van welke wedstrijd of proef de winnaars moeten worden opgebouwd voor onder andere de prijsuitreiking." sqref="H3:N3" xr:uid="{00000000-0002-0000-1100-000001000000}">
      <formula1>1</formula1>
      <formula2>6</formula2>
    </dataValidation>
    <dataValidation type="whole" operator="lessThan" allowBlank="1" showInputMessage="1" showErrorMessage="1" error="De waarde is maximaal 500" sqref="H9:I42220" xr:uid="{00000000-0002-0000-1100-000002000000}">
      <formula1>500</formula1>
    </dataValidation>
  </dataValidations>
  <pageMargins left="0.75" right="0.75" top="1" bottom="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569" r:id="rId4" name="Button 1">
              <controlPr defaultSize="0" print="0" autoFill="0" autoPict="0" macro="[0]!Winnaars">
                <anchor moveWithCells="1" sizeWithCells="1">
                  <from>
                    <xdr:col>0</xdr:col>
                    <xdr:colOff>50800</xdr:colOff>
                    <xdr:row>5</xdr:row>
                    <xdr:rowOff>19050</xdr:rowOff>
                  </from>
                  <to>
                    <xdr:col>2</xdr:col>
                    <xdr:colOff>1143000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0" r:id="rId5" name="Button 2">
              <controlPr defaultSize="0" print="0" autoFill="0" autoPict="0" macro="[0]!Dubbele_Combinaties">
                <anchor moveWithCells="1" sizeWithCells="1">
                  <from>
                    <xdr:col>2</xdr:col>
                    <xdr:colOff>1162050</xdr:colOff>
                    <xdr:row>5</xdr:row>
                    <xdr:rowOff>19050</xdr:rowOff>
                  </from>
                  <to>
                    <xdr:col>3</xdr:col>
                    <xdr:colOff>793750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1" r:id="rId6" name="Button 3">
              <controlPr defaultSize="0" print="0" autoFill="0" autoPict="0" macro="[0]!Importeren_Gegevens">
                <anchor moveWithCells="1" sizeWithCells="1">
                  <from>
                    <xdr:col>3</xdr:col>
                    <xdr:colOff>819150</xdr:colOff>
                    <xdr:row>5</xdr:row>
                    <xdr:rowOff>19050</xdr:rowOff>
                  </from>
                  <to>
                    <xdr:col>6</xdr:col>
                    <xdr:colOff>222250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2" r:id="rId7" name="Button 4">
              <controlPr defaultSize="0" print="0" autoFill="0" autoPict="0" macro="[0]!Import_Verwerken">
                <anchor moveWithCells="1" sizeWithCells="1">
                  <from>
                    <xdr:col>6</xdr:col>
                    <xdr:colOff>247650</xdr:colOff>
                    <xdr:row>5</xdr:row>
                    <xdr:rowOff>19050</xdr:rowOff>
                  </from>
                  <to>
                    <xdr:col>8</xdr:col>
                    <xdr:colOff>0</xdr:colOff>
                    <xdr:row>6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9">
    <pageSetUpPr fitToPage="1"/>
  </sheetPr>
  <dimension ref="A1:D45"/>
  <sheetViews>
    <sheetView workbookViewId="0">
      <pane ySplit="2" topLeftCell="A32" activePane="bottomLeft" state="frozen"/>
      <selection activeCell="C4" sqref="C4:E4"/>
      <selection pane="bottomLeft" activeCell="C49" sqref="C49"/>
    </sheetView>
  </sheetViews>
  <sheetFormatPr defaultRowHeight="12.5" x14ac:dyDescent="0.25"/>
  <cols>
    <col min="1" max="1" width="36.54296875" bestFit="1" customWidth="1"/>
    <col min="2" max="2" width="37" customWidth="1"/>
    <col min="3" max="3" width="46.453125" customWidth="1"/>
    <col min="4" max="4" width="15.81640625" customWidth="1"/>
  </cols>
  <sheetData>
    <row r="1" spans="1:4" ht="13" x14ac:dyDescent="0.3">
      <c r="A1" s="20"/>
      <c r="B1" s="21" t="s">
        <v>33</v>
      </c>
      <c r="C1" s="21" t="s">
        <v>25</v>
      </c>
      <c r="D1" s="3"/>
    </row>
    <row r="2" spans="1:4" ht="13" x14ac:dyDescent="0.3">
      <c r="A2" s="22" t="s">
        <v>34</v>
      </c>
      <c r="B2" s="2"/>
      <c r="C2" s="2"/>
      <c r="D2" s="17"/>
    </row>
    <row r="3" spans="1:4" x14ac:dyDescent="0.25">
      <c r="A3" s="23" t="s">
        <v>35</v>
      </c>
      <c r="B3" s="95" t="s">
        <v>132</v>
      </c>
      <c r="C3" s="25"/>
      <c r="D3" s="25"/>
    </row>
    <row r="4" spans="1:4" x14ac:dyDescent="0.25">
      <c r="A4" s="25" t="s">
        <v>36</v>
      </c>
      <c r="B4" s="24">
        <v>1</v>
      </c>
      <c r="C4" s="25" t="s">
        <v>37</v>
      </c>
      <c r="D4" s="25"/>
    </row>
    <row r="5" spans="1:4" x14ac:dyDescent="0.25">
      <c r="A5" s="25" t="s">
        <v>11</v>
      </c>
      <c r="B5" s="24">
        <v>99</v>
      </c>
      <c r="C5" s="25"/>
      <c r="D5" s="25"/>
    </row>
    <row r="6" spans="1:4" x14ac:dyDescent="0.25">
      <c r="A6" s="25" t="s">
        <v>38</v>
      </c>
      <c r="B6" s="24">
        <v>3</v>
      </c>
      <c r="C6" s="25"/>
      <c r="D6" s="25"/>
    </row>
    <row r="7" spans="1:4" x14ac:dyDescent="0.25">
      <c r="A7" s="25" t="s">
        <v>29</v>
      </c>
      <c r="B7" s="24">
        <v>1</v>
      </c>
      <c r="C7" s="25"/>
      <c r="D7" s="25"/>
    </row>
    <row r="8" spans="1:4" x14ac:dyDescent="0.25">
      <c r="A8" s="56" t="s">
        <v>120</v>
      </c>
      <c r="B8" s="25">
        <v>4</v>
      </c>
      <c r="C8" s="25"/>
      <c r="D8" s="25"/>
    </row>
    <row r="9" spans="1:4" hidden="1" x14ac:dyDescent="0.25">
      <c r="A9" s="25"/>
      <c r="B9" s="25"/>
      <c r="C9" s="25"/>
      <c r="D9" s="25"/>
    </row>
    <row r="10" spans="1:4" x14ac:dyDescent="0.25">
      <c r="A10" s="56" t="s">
        <v>60</v>
      </c>
      <c r="B10" s="24">
        <v>90</v>
      </c>
      <c r="C10" s="25" t="s">
        <v>61</v>
      </c>
      <c r="D10" s="25"/>
    </row>
    <row r="11" spans="1:4" hidden="1" x14ac:dyDescent="0.25">
      <c r="A11" s="25"/>
      <c r="B11" s="24"/>
      <c r="C11" s="25"/>
      <c r="D11" s="25"/>
    </row>
    <row r="12" spans="1:4" hidden="1" x14ac:dyDescent="0.25">
      <c r="A12" s="25"/>
      <c r="B12" s="24"/>
      <c r="C12" s="25"/>
      <c r="D12" s="25"/>
    </row>
    <row r="13" spans="1:4" x14ac:dyDescent="0.25">
      <c r="A13" s="25" t="s">
        <v>63</v>
      </c>
      <c r="B13" s="24"/>
      <c r="C13" s="25" t="s">
        <v>65</v>
      </c>
      <c r="D13" s="25"/>
    </row>
    <row r="14" spans="1:4" x14ac:dyDescent="0.25">
      <c r="A14" s="56" t="s">
        <v>129</v>
      </c>
      <c r="B14" s="24" t="s">
        <v>117</v>
      </c>
      <c r="C14" s="25"/>
      <c r="D14" s="25"/>
    </row>
    <row r="15" spans="1:4" hidden="1" x14ac:dyDescent="0.25">
      <c r="A15" s="56" t="s">
        <v>115</v>
      </c>
      <c r="B15" s="25"/>
      <c r="C15" s="25"/>
      <c r="D15" s="25"/>
    </row>
    <row r="16" spans="1:4" hidden="1" x14ac:dyDescent="0.25">
      <c r="A16" s="56" t="s">
        <v>116</v>
      </c>
      <c r="B16" s="25"/>
      <c r="C16" s="25"/>
      <c r="D16" s="25"/>
    </row>
    <row r="17" spans="1:4" hidden="1" x14ac:dyDescent="0.25">
      <c r="A17" s="56" t="s">
        <v>114</v>
      </c>
      <c r="B17" s="24" t="s">
        <v>117</v>
      </c>
      <c r="C17" s="25"/>
      <c r="D17" s="25"/>
    </row>
    <row r="18" spans="1:4" hidden="1" x14ac:dyDescent="0.25">
      <c r="A18" s="56" t="s">
        <v>116</v>
      </c>
      <c r="B18" s="25"/>
      <c r="C18" s="25"/>
      <c r="D18" s="25"/>
    </row>
    <row r="19" spans="1:4" hidden="1" x14ac:dyDescent="0.25"/>
    <row r="20" spans="1:4" hidden="1" x14ac:dyDescent="0.25"/>
    <row r="21" spans="1:4" hidden="1" x14ac:dyDescent="0.25"/>
    <row r="23" spans="1:4" ht="38" x14ac:dyDescent="0.3">
      <c r="A23" s="21" t="s">
        <v>62</v>
      </c>
      <c r="B23" s="2"/>
      <c r="C23" s="7" t="s">
        <v>39</v>
      </c>
      <c r="D23" s="2"/>
    </row>
    <row r="24" spans="1:4" hidden="1" x14ac:dyDescent="0.25">
      <c r="A24" s="25" t="s">
        <v>40</v>
      </c>
      <c r="B24" s="25">
        <v>1</v>
      </c>
      <c r="C24" s="25" t="s">
        <v>41</v>
      </c>
    </row>
    <row r="25" spans="1:4" x14ac:dyDescent="0.25">
      <c r="A25" s="25" t="s">
        <v>100</v>
      </c>
      <c r="B25" s="24">
        <v>2</v>
      </c>
      <c r="C25" s="25"/>
    </row>
    <row r="26" spans="1:4" x14ac:dyDescent="0.25">
      <c r="A26" s="25" t="s">
        <v>101</v>
      </c>
      <c r="B26" s="24">
        <v>3</v>
      </c>
      <c r="C26" s="25"/>
    </row>
    <row r="27" spans="1:4" x14ac:dyDescent="0.25">
      <c r="A27" s="25" t="s">
        <v>42</v>
      </c>
      <c r="B27" s="24">
        <v>4</v>
      </c>
      <c r="C27" s="25"/>
      <c r="D27" s="25"/>
    </row>
    <row r="28" spans="1:4" x14ac:dyDescent="0.25">
      <c r="A28" s="25" t="s">
        <v>43</v>
      </c>
      <c r="B28" s="24">
        <v>5</v>
      </c>
      <c r="C28" s="25"/>
      <c r="D28" s="25"/>
    </row>
    <row r="29" spans="1:4" x14ac:dyDescent="0.25">
      <c r="A29" s="25" t="s">
        <v>44</v>
      </c>
      <c r="B29" s="24">
        <v>6</v>
      </c>
      <c r="C29" s="25"/>
      <c r="D29" s="25"/>
    </row>
    <row r="30" spans="1:4" x14ac:dyDescent="0.25">
      <c r="A30" s="25" t="s">
        <v>45</v>
      </c>
      <c r="B30" s="24">
        <v>7</v>
      </c>
      <c r="C30" s="25"/>
      <c r="D30" s="25"/>
    </row>
    <row r="31" spans="1:4" x14ac:dyDescent="0.25">
      <c r="A31" s="25" t="s">
        <v>46</v>
      </c>
      <c r="B31" s="24"/>
      <c r="C31" s="25"/>
      <c r="D31" s="25"/>
    </row>
    <row r="32" spans="1:4" x14ac:dyDescent="0.25">
      <c r="A32" s="25"/>
      <c r="B32" s="24"/>
      <c r="C32" s="25"/>
      <c r="D32" s="25"/>
    </row>
    <row r="33" spans="1:4" x14ac:dyDescent="0.25">
      <c r="A33" s="25"/>
      <c r="B33" s="24"/>
      <c r="C33" s="25"/>
      <c r="D33" s="25"/>
    </row>
    <row r="35" spans="1:4" hidden="1" x14ac:dyDescent="0.25"/>
    <row r="36" spans="1:4" hidden="1" x14ac:dyDescent="0.25"/>
    <row r="37" spans="1:4" hidden="1" x14ac:dyDescent="0.25"/>
    <row r="38" spans="1:4" hidden="1" x14ac:dyDescent="0.25"/>
    <row r="39" spans="1:4" x14ac:dyDescent="0.25">
      <c r="A39" s="2" t="s">
        <v>47</v>
      </c>
      <c r="B39" s="2" t="s">
        <v>48</v>
      </c>
      <c r="C39" s="2" t="s">
        <v>49</v>
      </c>
      <c r="D39" s="66" t="s">
        <v>67</v>
      </c>
    </row>
    <row r="40" spans="1:4" x14ac:dyDescent="0.25">
      <c r="A40" s="25" t="s">
        <v>50</v>
      </c>
      <c r="B40" s="69" t="s">
        <v>151</v>
      </c>
      <c r="C40" s="70" t="s">
        <v>183</v>
      </c>
      <c r="D40" s="24" t="s">
        <v>96</v>
      </c>
    </row>
    <row r="41" spans="1:4" x14ac:dyDescent="0.25">
      <c r="A41" s="25" t="s">
        <v>51</v>
      </c>
      <c r="B41" s="69" t="s">
        <v>151</v>
      </c>
      <c r="C41" s="70" t="s">
        <v>184</v>
      </c>
      <c r="D41" s="24" t="s">
        <v>96</v>
      </c>
    </row>
    <row r="42" spans="1:4" x14ac:dyDescent="0.25">
      <c r="A42" s="25" t="s">
        <v>52</v>
      </c>
      <c r="B42" s="69" t="s">
        <v>185</v>
      </c>
      <c r="C42" s="70" t="s">
        <v>186</v>
      </c>
      <c r="D42" s="24" t="s">
        <v>96</v>
      </c>
    </row>
    <row r="43" spans="1:4" x14ac:dyDescent="0.25">
      <c r="A43" s="25" t="s">
        <v>53</v>
      </c>
      <c r="B43" s="8" t="s">
        <v>113</v>
      </c>
      <c r="C43" s="26" t="s">
        <v>113</v>
      </c>
      <c r="D43" s="24" t="s">
        <v>96</v>
      </c>
    </row>
    <row r="44" spans="1:4" x14ac:dyDescent="0.25">
      <c r="A44" s="25" t="s">
        <v>98</v>
      </c>
      <c r="B44" s="8" t="s">
        <v>113</v>
      </c>
      <c r="C44" s="26" t="s">
        <v>113</v>
      </c>
      <c r="D44" s="24" t="s">
        <v>96</v>
      </c>
    </row>
    <row r="45" spans="1:4" x14ac:dyDescent="0.25">
      <c r="A45" s="25" t="s">
        <v>99</v>
      </c>
      <c r="B45" s="8" t="s">
        <v>113</v>
      </c>
      <c r="C45" s="26" t="s">
        <v>113</v>
      </c>
      <c r="D45" s="24" t="s">
        <v>96</v>
      </c>
    </row>
  </sheetData>
  <sheetProtection algorithmName="SHA-512" hashValue="axQTqCKNMLAPkA5+1xI2tuQbyjn/9JOSZpDsFMa3wt4GjvN1Lpz0VXmJ6OXqUP/eU1UO5LMz8g3lJ6UJcHju1Q==" saltValue="/Maa/1AQZwNaMJx6zz5QQQ==" spinCount="100000" sheet="1" objects="1" scenarios="1"/>
  <phoneticPr fontId="0" type="noConversion"/>
  <dataValidations count="15">
    <dataValidation type="whole" allowBlank="1" showInputMessage="1" showErrorMessage="1" sqref="B9 B15:B16 B18" xr:uid="{00000000-0002-0000-1200-000000000000}">
      <formula1>1</formula1>
      <formula2>2</formula2>
    </dataValidation>
    <dataValidation type="whole" showInputMessage="1" showErrorMessage="1" error="Er moet een waarde ingevoerd worden van 1 t/m 6." sqref="B6" xr:uid="{00000000-0002-0000-1200-000001000000}">
      <formula1>1</formula1>
      <formula2>6</formula2>
    </dataValidation>
    <dataValidation type="whole" allowBlank="1" showInputMessage="1" showErrorMessage="1" sqref="B19:B22" xr:uid="{00000000-0002-0000-1200-000002000000}">
      <formula1>2</formula1>
      <formula2>3</formula2>
    </dataValidation>
    <dataValidation type="whole" allowBlank="1" showInputMessage="1" showErrorMessage="1" sqref="B32:B33" xr:uid="{00000000-0002-0000-1200-000003000000}">
      <formula1>2</formula1>
      <formula2>8</formula2>
    </dataValidation>
    <dataValidation type="whole" showInputMessage="1" showErrorMessage="1" error="Er moet een waarde ingevoerd worden." sqref="B5" xr:uid="{00000000-0002-0000-1200-000004000000}">
      <formula1>1</formula1>
      <formula2>999</formula2>
    </dataValidation>
    <dataValidation type="whole" showInputMessage="1" showErrorMessage="1" error="Er moet een waarde ingevoerd worden." sqref="B4" xr:uid="{00000000-0002-0000-1200-000005000000}">
      <formula1>1</formula1>
      <formula2>2</formula2>
    </dataValidation>
    <dataValidation type="whole" showInputMessage="1" showErrorMessage="1" error="De waarde kan zijn 0 of 1." sqref="B7" xr:uid="{00000000-0002-0000-1200-000006000000}">
      <formula1>0</formula1>
      <formula2>2</formula2>
    </dataValidation>
    <dataValidation type="textLength" showInputMessage="1" showErrorMessage="1" error="Er moet een tekst worden ingevoerd." sqref="B3" xr:uid="{00000000-0002-0000-1200-000007000000}">
      <formula1>1</formula1>
      <formula2>60</formula2>
    </dataValidation>
    <dataValidation type="whole" allowBlank="1" showInputMessage="1" showErrorMessage="1" error="Er moet een waarde ingevoerd worden van 1 t/m 999 of blanko." sqref="B10 B12" xr:uid="{00000000-0002-0000-1200-000008000000}">
      <formula1>1</formula1>
      <formula2>999</formula2>
    </dataValidation>
    <dataValidation type="whole" allowBlank="1" showInputMessage="1" showErrorMessage="1" error="De minimale waarde is 2 de maximale is 8" sqref="B27:B31" xr:uid="{00000000-0002-0000-1200-000009000000}">
      <formula1>2</formula1>
      <formula2>8</formula2>
    </dataValidation>
    <dataValidation type="list" allowBlank="1" showInputMessage="1" showErrorMessage="1" sqref="B13" xr:uid="{00000000-0002-0000-1200-00000A000000}">
      <formula1>"Aanmelden,Afmelden"</formula1>
    </dataValidation>
    <dataValidation type="whole" allowBlank="1" showInputMessage="1" showErrorMessage="1" error="Er moet een waarde ingevoerd worden van 2 t/m 4 of blanko." prompt="Indien hier een aantal wordt ingevoerd dan worden bij een lager aantal starts per combinatie de plaatsingspunten gezet op het aantal wat vermeld staat bij Plaatsingspunten te weinig starts." sqref="B11" xr:uid="{00000000-0002-0000-1200-00000B000000}">
      <formula1>2</formula1>
      <formula2>4</formula2>
    </dataValidation>
    <dataValidation type="list" allowBlank="1" showInputMessage="1" showErrorMessage="1" sqref="B14 B17" xr:uid="{00000000-0002-0000-1200-00000C000000}">
      <formula1>"Ja,Nee"</formula1>
    </dataValidation>
    <dataValidation type="list" allowBlank="1" showInputMessage="1" showErrorMessage="1" sqref="D40:D45" xr:uid="{00000000-0002-0000-1200-00000D000000}">
      <formula1>"1: fouten barrage, 2: totaal fouten"</formula1>
    </dataValidation>
    <dataValidation type="whole" showInputMessage="1" showErrorMessage="1" error="Er moet een waarde ingevoerd worden." sqref="B8" xr:uid="{AFAC62A7-BAB7-43E2-B476-1CB273049547}">
      <formula1>0</formula1>
      <formula2>8</formula2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74" r:id="rId4" name="Button 22">
              <controlPr defaultSize="0" print="0" autoFill="0" autoPict="0" macro="[0]!verbergen_Tab">
                <anchor moveWithCells="1" sizeWithCells="1">
                  <from>
                    <xdr:col>2</xdr:col>
                    <xdr:colOff>165100</xdr:colOff>
                    <xdr:row>13</xdr:row>
                    <xdr:rowOff>38100</xdr:rowOff>
                  </from>
                  <to>
                    <xdr:col>2</xdr:col>
                    <xdr:colOff>3028950</xdr:colOff>
                    <xdr:row>16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">
    <pageSetUpPr fitToPage="1"/>
  </sheetPr>
  <dimension ref="A1:J28"/>
  <sheetViews>
    <sheetView workbookViewId="0">
      <pane ySplit="4" topLeftCell="A5" activePane="bottomLeft" state="frozen"/>
      <selection activeCell="C4" sqref="C4:E4"/>
      <selection pane="bottomLeft" activeCell="H37" sqref="H37"/>
    </sheetView>
  </sheetViews>
  <sheetFormatPr defaultRowHeight="12.5" x14ac:dyDescent="0.25"/>
  <cols>
    <col min="1" max="1" width="8" style="1" customWidth="1"/>
    <col min="2" max="2" width="10" style="1" customWidth="1"/>
    <col min="3" max="3" width="28.1796875" style="1" customWidth="1"/>
    <col min="4" max="4" width="31.26953125" style="1" customWidth="1"/>
    <col min="5" max="5" width="6.7265625" style="91" bestFit="1" customWidth="1"/>
    <col min="6" max="6" width="4.1796875" style="1" bestFit="1" customWidth="1"/>
    <col min="7" max="7" width="23.81640625" style="1" bestFit="1" customWidth="1"/>
    <col min="8" max="8" width="30.453125" style="1" customWidth="1"/>
  </cols>
  <sheetData>
    <row r="1" spans="1:10" x14ac:dyDescent="0.25">
      <c r="A1" s="187" t="s">
        <v>19</v>
      </c>
      <c r="B1" s="188"/>
      <c r="C1" s="188"/>
      <c r="D1" s="188"/>
      <c r="E1" s="188"/>
      <c r="F1" s="188"/>
      <c r="G1" s="188"/>
      <c r="H1" s="189"/>
    </row>
    <row r="2" spans="1:10" hidden="1" x14ac:dyDescent="0.25"/>
    <row r="3" spans="1:10" ht="25.5" customHeight="1" x14ac:dyDescent="0.25">
      <c r="A3" s="6" t="s">
        <v>8</v>
      </c>
      <c r="B3" s="185" t="s">
        <v>132</v>
      </c>
      <c r="C3" s="186"/>
      <c r="D3" s="186"/>
      <c r="E3" s="190" t="s">
        <v>118</v>
      </c>
      <c r="F3" s="191"/>
      <c r="G3" s="89" t="s">
        <v>28</v>
      </c>
      <c r="H3" s="88"/>
    </row>
    <row r="4" spans="1:10" x14ac:dyDescent="0.25">
      <c r="A4" s="2" t="s">
        <v>20</v>
      </c>
      <c r="B4" s="2" t="s">
        <v>6</v>
      </c>
      <c r="C4" s="66" t="s">
        <v>119</v>
      </c>
      <c r="D4" s="2" t="s">
        <v>1</v>
      </c>
      <c r="E4" s="92" t="s">
        <v>21</v>
      </c>
      <c r="F4" s="2" t="s">
        <v>23</v>
      </c>
      <c r="G4" s="2" t="s">
        <v>24</v>
      </c>
      <c r="H4" s="2" t="s">
        <v>25</v>
      </c>
      <c r="I4" s="90"/>
      <c r="J4" s="90"/>
    </row>
    <row r="5" spans="1:10" ht="13" x14ac:dyDescent="0.3">
      <c r="A5" s="4"/>
      <c r="B5" s="4"/>
      <c r="C5" s="4"/>
      <c r="D5" s="4"/>
      <c r="E5" s="93"/>
      <c r="F5" s="4"/>
    </row>
    <row r="6" spans="1:10" ht="13" x14ac:dyDescent="0.3">
      <c r="A6" s="4"/>
      <c r="C6" s="1" t="s">
        <v>284</v>
      </c>
      <c r="D6" s="1" t="s">
        <v>290</v>
      </c>
      <c r="E6" s="93"/>
      <c r="F6" s="4"/>
    </row>
    <row r="7" spans="1:10" x14ac:dyDescent="0.25">
      <c r="A7" s="96">
        <v>1</v>
      </c>
      <c r="B7" s="96" t="s">
        <v>189</v>
      </c>
      <c r="C7" s="1" t="s">
        <v>234</v>
      </c>
      <c r="D7" s="1" t="s">
        <v>190</v>
      </c>
      <c r="E7" s="91" t="s">
        <v>235</v>
      </c>
      <c r="G7" s="1" t="s">
        <v>143</v>
      </c>
      <c r="H7" s="1" t="s">
        <v>282</v>
      </c>
    </row>
    <row r="8" spans="1:10" x14ac:dyDescent="0.25">
      <c r="A8" s="96">
        <v>2</v>
      </c>
      <c r="B8" s="1" t="s">
        <v>199</v>
      </c>
      <c r="C8" s="1" t="s">
        <v>241</v>
      </c>
      <c r="D8" s="1" t="s">
        <v>200</v>
      </c>
      <c r="E8" s="91" t="s">
        <v>235</v>
      </c>
      <c r="G8" s="1" t="s">
        <v>143</v>
      </c>
      <c r="H8" s="1" t="s">
        <v>283</v>
      </c>
    </row>
    <row r="9" spans="1:10" x14ac:dyDescent="0.25">
      <c r="A9" s="96">
        <v>3</v>
      </c>
      <c r="B9" s="1" t="s">
        <v>192</v>
      </c>
      <c r="C9" s="1" t="s">
        <v>237</v>
      </c>
      <c r="D9" s="1" t="s">
        <v>193</v>
      </c>
      <c r="E9" s="91" t="s">
        <v>235</v>
      </c>
      <c r="G9" s="1" t="s">
        <v>143</v>
      </c>
    </row>
    <row r="10" spans="1:10" x14ac:dyDescent="0.25">
      <c r="A10" s="96" t="s">
        <v>294</v>
      </c>
      <c r="B10" s="1" t="s">
        <v>196</v>
      </c>
      <c r="C10" s="1" t="s">
        <v>239</v>
      </c>
      <c r="D10" s="1" t="s">
        <v>197</v>
      </c>
      <c r="E10" s="91" t="s">
        <v>235</v>
      </c>
      <c r="G10" s="1" t="s">
        <v>135</v>
      </c>
    </row>
    <row r="11" spans="1:10" x14ac:dyDescent="0.25">
      <c r="A11" s="96" t="s">
        <v>291</v>
      </c>
      <c r="B11" s="1" t="s">
        <v>274</v>
      </c>
      <c r="C11" s="96" t="s">
        <v>261</v>
      </c>
      <c r="D11" s="96" t="s">
        <v>262</v>
      </c>
      <c r="E11" s="91" t="s">
        <v>235</v>
      </c>
      <c r="G11" s="1" t="s">
        <v>142</v>
      </c>
    </row>
    <row r="12" spans="1:10" ht="13" x14ac:dyDescent="0.3">
      <c r="A12" s="4"/>
      <c r="B12" s="4"/>
      <c r="C12" s="4"/>
      <c r="D12" s="4"/>
      <c r="E12" s="93"/>
      <c r="F12" s="4"/>
    </row>
    <row r="13" spans="1:10" ht="13" x14ac:dyDescent="0.3">
      <c r="A13" s="4"/>
      <c r="B13" s="4"/>
      <c r="C13" s="1" t="s">
        <v>285</v>
      </c>
      <c r="D13" s="96" t="s">
        <v>295</v>
      </c>
      <c r="E13" s="93"/>
      <c r="F13" s="4"/>
    </row>
    <row r="14" spans="1:10" x14ac:dyDescent="0.25">
      <c r="A14" s="96">
        <v>1</v>
      </c>
      <c r="B14" s="1" t="s">
        <v>194</v>
      </c>
      <c r="C14" s="1" t="s">
        <v>238</v>
      </c>
      <c r="D14" s="1" t="s">
        <v>195</v>
      </c>
      <c r="E14" s="91" t="s">
        <v>233</v>
      </c>
      <c r="G14" s="1" t="s">
        <v>136</v>
      </c>
      <c r="H14" s="1" t="s">
        <v>282</v>
      </c>
    </row>
    <row r="15" spans="1:10" x14ac:dyDescent="0.25">
      <c r="A15" s="96">
        <v>2</v>
      </c>
      <c r="B15" s="96" t="s">
        <v>187</v>
      </c>
      <c r="C15" s="1" t="s">
        <v>232</v>
      </c>
      <c r="D15" s="1" t="s">
        <v>188</v>
      </c>
      <c r="E15" s="91" t="s">
        <v>233</v>
      </c>
      <c r="G15" s="1" t="s">
        <v>136</v>
      </c>
      <c r="H15" s="1" t="s">
        <v>283</v>
      </c>
    </row>
    <row r="16" spans="1:10" x14ac:dyDescent="0.25">
      <c r="A16" s="96" t="s">
        <v>294</v>
      </c>
      <c r="B16" s="1" t="s">
        <v>277</v>
      </c>
      <c r="C16" s="96" t="s">
        <v>265</v>
      </c>
      <c r="D16" s="96" t="s">
        <v>266</v>
      </c>
      <c r="E16" s="91" t="s">
        <v>233</v>
      </c>
      <c r="G16" s="1" t="s">
        <v>136</v>
      </c>
    </row>
    <row r="17" spans="1:8" ht="13" x14ac:dyDescent="0.3">
      <c r="A17" s="4"/>
      <c r="B17" s="4"/>
      <c r="C17" s="4"/>
      <c r="D17" s="4"/>
      <c r="E17" s="93"/>
      <c r="F17" s="4"/>
    </row>
    <row r="18" spans="1:8" x14ac:dyDescent="0.25">
      <c r="C18" s="1" t="s">
        <v>286</v>
      </c>
      <c r="D18" s="1" t="s">
        <v>290</v>
      </c>
    </row>
    <row r="19" spans="1:8" x14ac:dyDescent="0.25">
      <c r="A19" s="96">
        <v>1</v>
      </c>
      <c r="B19" s="1" t="s">
        <v>278</v>
      </c>
      <c r="C19" s="96" t="s">
        <v>267</v>
      </c>
      <c r="D19" s="96" t="s">
        <v>268</v>
      </c>
      <c r="E19" s="91" t="s">
        <v>292</v>
      </c>
      <c r="G19" s="1" t="s">
        <v>136</v>
      </c>
      <c r="H19" s="1" t="s">
        <v>282</v>
      </c>
    </row>
    <row r="20" spans="1:8" x14ac:dyDescent="0.25">
      <c r="A20" s="96">
        <v>2</v>
      </c>
      <c r="B20" s="1" t="s">
        <v>208</v>
      </c>
      <c r="C20" s="1" t="s">
        <v>246</v>
      </c>
      <c r="D20" s="1" t="s">
        <v>209</v>
      </c>
      <c r="E20" s="91" t="s">
        <v>121</v>
      </c>
      <c r="G20" s="1" t="s">
        <v>139</v>
      </c>
      <c r="H20" s="1" t="s">
        <v>283</v>
      </c>
    </row>
    <row r="21" spans="1:8" x14ac:dyDescent="0.25">
      <c r="A21" s="96">
        <v>3</v>
      </c>
      <c r="B21" s="96" t="s">
        <v>206</v>
      </c>
      <c r="C21" s="1" t="s">
        <v>244</v>
      </c>
      <c r="D21" s="1" t="s">
        <v>207</v>
      </c>
      <c r="E21" s="91" t="s">
        <v>121</v>
      </c>
      <c r="G21" s="1" t="s">
        <v>139</v>
      </c>
    </row>
    <row r="23" spans="1:8" x14ac:dyDescent="0.25">
      <c r="C23" s="1" t="s">
        <v>287</v>
      </c>
      <c r="D23" s="1" t="s">
        <v>293</v>
      </c>
    </row>
    <row r="24" spans="1:8" x14ac:dyDescent="0.25">
      <c r="A24" s="1">
        <v>1</v>
      </c>
      <c r="B24" s="1" t="s">
        <v>214</v>
      </c>
      <c r="C24" s="1" t="s">
        <v>250</v>
      </c>
      <c r="D24" s="1" t="s">
        <v>215</v>
      </c>
      <c r="E24" s="91" t="s">
        <v>123</v>
      </c>
      <c r="G24" s="1" t="s">
        <v>143</v>
      </c>
      <c r="H24" s="1" t="s">
        <v>282</v>
      </c>
    </row>
    <row r="25" spans="1:8" x14ac:dyDescent="0.25">
      <c r="A25" s="1">
        <v>2</v>
      </c>
      <c r="B25" s="1" t="s">
        <v>279</v>
      </c>
      <c r="C25" s="1" t="s">
        <v>269</v>
      </c>
      <c r="D25" s="1" t="s">
        <v>270</v>
      </c>
      <c r="E25" s="91" t="s">
        <v>123</v>
      </c>
      <c r="G25" s="1" t="s">
        <v>139</v>
      </c>
      <c r="H25" s="1" t="s">
        <v>283</v>
      </c>
    </row>
    <row r="26" spans="1:8" x14ac:dyDescent="0.25">
      <c r="A26" s="1">
        <v>3</v>
      </c>
      <c r="B26" s="1" t="s">
        <v>225</v>
      </c>
      <c r="C26" s="1" t="s">
        <v>256</v>
      </c>
      <c r="D26" s="1" t="s">
        <v>226</v>
      </c>
      <c r="E26" s="91" t="s">
        <v>123</v>
      </c>
      <c r="G26" s="1" t="s">
        <v>146</v>
      </c>
    </row>
    <row r="27" spans="1:8" x14ac:dyDescent="0.25">
      <c r="A27" s="1">
        <v>4</v>
      </c>
      <c r="B27" s="1" t="s">
        <v>216</v>
      </c>
      <c r="C27" s="1" t="s">
        <v>251</v>
      </c>
      <c r="D27" s="1" t="s">
        <v>217</v>
      </c>
      <c r="E27" s="91" t="s">
        <v>123</v>
      </c>
      <c r="G27" s="1" t="s">
        <v>137</v>
      </c>
    </row>
    <row r="28" spans="1:8" x14ac:dyDescent="0.25">
      <c r="A28" s="1">
        <v>5</v>
      </c>
      <c r="B28" s="1" t="s">
        <v>218</v>
      </c>
      <c r="C28" s="1" t="s">
        <v>252</v>
      </c>
      <c r="D28" s="1" t="s">
        <v>219</v>
      </c>
      <c r="E28" s="91" t="s">
        <v>123</v>
      </c>
      <c r="G28" s="1" t="s">
        <v>143</v>
      </c>
    </row>
  </sheetData>
  <mergeCells count="3">
    <mergeCell ref="B3:D3"/>
    <mergeCell ref="A1:H1"/>
    <mergeCell ref="E3:F3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Afvaardiging">
                <anchor moveWithCells="1" sizeWithCells="1">
                  <from>
                    <xdr:col>6</xdr:col>
                    <xdr:colOff>1289050</xdr:colOff>
                    <xdr:row>1</xdr:row>
                    <xdr:rowOff>0</xdr:rowOff>
                  </from>
                  <to>
                    <xdr:col>7</xdr:col>
                    <xdr:colOff>2012950</xdr:colOff>
                    <xdr:row>2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FD50-D779-47DD-928B-AE3B0F1DF0FA}">
  <sheetPr codeName="Blad14">
    <pageSetUpPr fitToPage="1"/>
  </sheetPr>
  <dimension ref="A1:CQ1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Y13" sqref="Y13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4.54296875" style="62" customWidth="1"/>
    <col min="9" max="10" width="4.1796875" style="62" customWidth="1"/>
    <col min="11" max="11" width="3.7265625" style="82" customWidth="1"/>
    <col min="12" max="12" width="4.54296875" style="63" customWidth="1"/>
    <col min="13" max="13" width="4.1796875" style="63" customWidth="1"/>
    <col min="14" max="15" width="3" style="57" customWidth="1"/>
    <col min="16" max="16" width="3.7265625" style="58" customWidth="1"/>
    <col min="17" max="17" width="4.54296875" style="65" customWidth="1"/>
    <col min="18" max="19" width="4.1796875" style="65" customWidth="1"/>
    <col min="20" max="20" width="3.7265625" style="58" customWidth="1"/>
    <col min="21" max="21" width="4.54296875" style="65" customWidth="1"/>
    <col min="22" max="22" width="4.1796875" style="65" customWidth="1"/>
    <col min="23" max="24" width="3" style="58" customWidth="1"/>
    <col min="25" max="25" width="3.7265625" style="57" customWidth="1"/>
    <col min="26" max="26" width="4.54296875" style="63" customWidth="1"/>
    <col min="27" max="28" width="4.1796875" style="63" customWidth="1"/>
    <col min="29" max="29" width="3.7265625" style="57" customWidth="1"/>
    <col min="30" max="30" width="4.54296875" style="63" customWidth="1"/>
    <col min="31" max="31" width="4.1796875" style="63" customWidth="1"/>
    <col min="32" max="33" width="3" style="57" customWidth="1"/>
    <col min="34" max="34" width="3.7265625" style="58" hidden="1" customWidth="1"/>
    <col min="35" max="35" width="4.54296875" style="65" hidden="1" customWidth="1"/>
    <col min="36" max="36" width="4.1796875" style="65" hidden="1" customWidth="1"/>
    <col min="37" max="37" width="3.7265625" style="58" hidden="1" customWidth="1"/>
    <col min="38" max="38" width="4.54296875" style="65" hidden="1" customWidth="1"/>
    <col min="39" max="39" width="4.1796875" style="65" hidden="1" customWidth="1"/>
    <col min="40" max="41" width="3" style="58" hidden="1" customWidth="1"/>
    <col min="42" max="42" width="3.7265625" style="57" hidden="1" customWidth="1"/>
    <col min="43" max="43" width="4.54296875" style="63" hidden="1" customWidth="1"/>
    <col min="44" max="44" width="4.1796875" style="63" hidden="1" customWidth="1"/>
    <col min="45" max="45" width="3.7265625" style="57" hidden="1" customWidth="1"/>
    <col min="46" max="46" width="4.54296875" style="63" hidden="1" customWidth="1"/>
    <col min="47" max="47" width="4.1796875" style="63" hidden="1" customWidth="1"/>
    <col min="48" max="49" width="3" style="57" hidden="1" customWidth="1"/>
    <col min="50" max="50" width="3.7265625" style="58" hidden="1" customWidth="1"/>
    <col min="51" max="51" width="4.54296875" style="65" hidden="1" customWidth="1"/>
    <col min="52" max="52" width="4.1796875" style="65" hidden="1" customWidth="1"/>
    <col min="53" max="53" width="3.7265625" style="58" hidden="1" customWidth="1"/>
    <col min="54" max="54" width="4.54296875" style="65" hidden="1" customWidth="1"/>
    <col min="55" max="55" width="4.1796875" style="65" hidden="1" customWidth="1"/>
    <col min="56" max="57" width="3" style="58" hidden="1" customWidth="1"/>
    <col min="58" max="58" width="5.7265625" customWidth="1"/>
    <col min="59" max="59" width="5.54296875" bestFit="1" customWidth="1"/>
    <col min="60" max="60" width="6" customWidth="1"/>
    <col min="61" max="61" width="4" style="1" customWidth="1"/>
    <col min="62" max="62" width="4.81640625" style="1" customWidth="1"/>
    <col min="63" max="63" width="5.453125" style="1" customWidth="1"/>
    <col min="64" max="64" width="17.26953125" style="1" customWidth="1"/>
    <col min="66" max="66" width="4" hidden="1" customWidth="1"/>
    <col min="67" max="67" width="5" hidden="1" customWidth="1"/>
    <col min="68" max="68" width="4" hidden="1" customWidth="1"/>
    <col min="69" max="69" width="6.7265625" hidden="1" customWidth="1"/>
    <col min="70" max="70" width="5.7265625" hidden="1" customWidth="1"/>
    <col min="71" max="71" width="4" hidden="1" customWidth="1"/>
    <col min="72" max="72" width="5" hidden="1" customWidth="1"/>
    <col min="73" max="73" width="4" hidden="1" customWidth="1"/>
    <col min="74" max="74" width="6.7265625" hidden="1" customWidth="1"/>
    <col min="75" max="75" width="5.7265625" hidden="1" customWidth="1"/>
    <col min="76" max="76" width="4" hidden="1" customWidth="1"/>
    <col min="77" max="77" width="5" hidden="1" customWidth="1"/>
    <col min="78" max="78" width="4" hidden="1" customWidth="1"/>
    <col min="79" max="79" width="6.7265625" hidden="1" customWidth="1"/>
    <col min="80" max="80" width="5.7265625" hidden="1" customWidth="1"/>
    <col min="81" max="81" width="4" hidden="1" customWidth="1"/>
    <col min="82" max="82" width="5" hidden="1" customWidth="1"/>
    <col min="83" max="83" width="4" hidden="1" customWidth="1"/>
    <col min="84" max="84" width="6.7265625" hidden="1" customWidth="1"/>
    <col min="85" max="85" width="6.26953125" hidden="1" customWidth="1"/>
    <col min="86" max="86" width="4" hidden="1" customWidth="1"/>
    <col min="87" max="87" width="5" hidden="1" customWidth="1"/>
    <col min="88" max="88" width="4" hidden="1" customWidth="1"/>
    <col min="89" max="89" width="6.7265625" hidden="1" customWidth="1"/>
    <col min="90" max="90" width="6.26953125" hidden="1" customWidth="1"/>
    <col min="91" max="91" width="4" hidden="1" customWidth="1"/>
    <col min="92" max="92" width="5" hidden="1" customWidth="1"/>
    <col min="93" max="93" width="4" hidden="1" customWidth="1"/>
    <col min="94" max="94" width="6.7265625" hidden="1" customWidth="1"/>
    <col min="95" max="95" width="6.26953125" hidden="1" customWidth="1"/>
  </cols>
  <sheetData>
    <row r="1" spans="1:95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1"/>
    </row>
    <row r="2" spans="1:95" ht="12.75" hidden="1" customHeight="1" x14ac:dyDescent="0.25">
      <c r="A2" s="9"/>
      <c r="B2" s="9"/>
      <c r="C2" s="9"/>
      <c r="D2" s="9"/>
      <c r="E2" s="94"/>
      <c r="F2" s="9"/>
      <c r="G2" s="79"/>
      <c r="H2" s="60"/>
      <c r="I2" s="60"/>
      <c r="J2" s="60"/>
      <c r="K2" s="80"/>
      <c r="O2" s="57">
        <v>1</v>
      </c>
      <c r="P2" s="83"/>
      <c r="X2" s="58">
        <v>2</v>
      </c>
      <c r="Y2" s="79"/>
      <c r="AG2" s="57">
        <v>3</v>
      </c>
      <c r="AH2" s="83"/>
      <c r="AO2" s="58">
        <v>4</v>
      </c>
      <c r="AP2" s="79"/>
      <c r="AW2" s="57">
        <v>5</v>
      </c>
      <c r="AX2" s="83"/>
      <c r="BE2" s="58">
        <v>6</v>
      </c>
      <c r="BF2">
        <f>O2+X2+AG2+AO2+AW2+BE2</f>
        <v>21</v>
      </c>
      <c r="BG2" s="19">
        <f>IF($P$4&gt;0,(LARGE(($O2,$X2,$AG2,$AO2,$AW2,$BE2),1)),"0")</f>
        <v>6</v>
      </c>
      <c r="BH2" s="19">
        <f>BF2-BG2</f>
        <v>15</v>
      </c>
      <c r="BI2" s="1" t="str">
        <f>IF($P$4&gt;1,(LARGE(($O2,$X2,$AG2,$AO2,$AW2,$BE2),1))+(LARGE(($O2,$X2,$AG2,$AO2,$AW2,$BE2),2)),"0")</f>
        <v>0</v>
      </c>
      <c r="BN2">
        <f>IF(G2&gt;99,199,G2)</f>
        <v>0</v>
      </c>
      <c r="BO2">
        <f>IF(H2="",0,H2)</f>
        <v>0</v>
      </c>
      <c r="BP2">
        <f>IF(K2&gt;99,199,K2)</f>
        <v>0</v>
      </c>
      <c r="BQ2">
        <f>IF(L2="",0,L2)</f>
        <v>0</v>
      </c>
      <c r="BR2">
        <f>BN2+BP2</f>
        <v>0</v>
      </c>
      <c r="BS2">
        <f>IF(P2&gt;99,199,P2)</f>
        <v>0</v>
      </c>
      <c r="BT2">
        <f>IF(Q2="",0,Q2)</f>
        <v>0</v>
      </c>
      <c r="BU2">
        <f>IF(T2&gt;99,199,T2)</f>
        <v>0</v>
      </c>
      <c r="BV2">
        <f>IF(U2="",0,U2)</f>
        <v>0</v>
      </c>
      <c r="BW2">
        <f>BS2+BU2</f>
        <v>0</v>
      </c>
      <c r="BX2">
        <f>IF(Y2&gt;99,199,Y2)</f>
        <v>0</v>
      </c>
      <c r="BY2">
        <f>IF(Z2="",0,Z2)</f>
        <v>0</v>
      </c>
      <c r="BZ2">
        <f>IF(AC2&gt;99,199,AC2)</f>
        <v>0</v>
      </c>
      <c r="CA2">
        <f>IF(AD2="",0,AD2)</f>
        <v>0</v>
      </c>
      <c r="CB2">
        <f>BX2+BZ2</f>
        <v>0</v>
      </c>
      <c r="CC2">
        <f>IF(AH2&gt;99,199,AH2)</f>
        <v>0</v>
      </c>
      <c r="CD2">
        <f>IF(AI2="",0,AI2)</f>
        <v>0</v>
      </c>
      <c r="CE2">
        <f>IF(AK2&gt;99,199,AK2)</f>
        <v>0</v>
      </c>
      <c r="CF2">
        <f>IF(AL2="",0,AL2)</f>
        <v>0</v>
      </c>
      <c r="CG2">
        <f>CC2+CE2</f>
        <v>0</v>
      </c>
      <c r="CH2">
        <f>IF(AP2&gt;99,199,AP2)</f>
        <v>0</v>
      </c>
      <c r="CI2">
        <f>IF(AQ2="",0,AQ2)</f>
        <v>0</v>
      </c>
      <c r="CJ2">
        <f>IF(AS2&gt;99,199,AS2)</f>
        <v>0</v>
      </c>
      <c r="CK2">
        <f>IF(AT2="",0,AT2)</f>
        <v>0</v>
      </c>
      <c r="CL2">
        <f>CH2+CJ2</f>
        <v>0</v>
      </c>
      <c r="CM2">
        <f>IF(AX2&gt;99,199,AX2)</f>
        <v>0</v>
      </c>
      <c r="CN2">
        <f>IF(AY2="",0,AY2)</f>
        <v>0</v>
      </c>
      <c r="CO2">
        <f>IF(BA2&gt;99,199,BA2)</f>
        <v>0</v>
      </c>
      <c r="CP2">
        <f>IF(BB2="",0,BB2)</f>
        <v>0</v>
      </c>
      <c r="CQ2">
        <f>CM2+CO2</f>
        <v>0</v>
      </c>
    </row>
    <row r="3" spans="1:95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55"/>
      <c r="O3" s="141"/>
      <c r="P3" s="156">
        <v>3</v>
      </c>
      <c r="Q3" s="157"/>
      <c r="R3" s="157"/>
      <c r="S3" s="157"/>
      <c r="T3" s="157"/>
      <c r="U3" s="157"/>
      <c r="V3" s="157"/>
      <c r="W3" s="157"/>
      <c r="X3" s="158"/>
      <c r="Y3" s="159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1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154" t="s">
        <v>26</v>
      </c>
      <c r="BG3" s="155"/>
      <c r="BH3" s="155"/>
      <c r="BI3" s="141"/>
      <c r="BJ3" s="15">
        <f>Instellingen!B6</f>
        <v>3</v>
      </c>
      <c r="BK3" s="168"/>
      <c r="BL3" s="169"/>
    </row>
    <row r="4" spans="1:95" x14ac:dyDescent="0.25">
      <c r="A4" s="154" t="s">
        <v>9</v>
      </c>
      <c r="B4" s="141"/>
      <c r="C4" s="174" t="s">
        <v>150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55"/>
      <c r="O4" s="141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2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4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154"/>
      <c r="BG4" s="155"/>
      <c r="BH4" s="155"/>
      <c r="BI4" s="141"/>
      <c r="BJ4" s="15"/>
      <c r="BK4" s="170"/>
      <c r="BL4" s="171"/>
    </row>
    <row r="5" spans="1:95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55"/>
      <c r="O5" s="141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25" t="s">
        <v>12</v>
      </c>
      <c r="BG5" s="126"/>
      <c r="BH5" s="126"/>
      <c r="BI5" s="127"/>
      <c r="BJ5" s="8">
        <v>2</v>
      </c>
      <c r="BK5" s="170"/>
      <c r="BL5" s="171"/>
    </row>
    <row r="6" spans="1:95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4"/>
      <c r="O6" s="135"/>
      <c r="P6" s="136" t="str">
        <f>Instellingen!B41</f>
        <v>Gorssel-Zutphen</v>
      </c>
      <c r="Q6" s="137"/>
      <c r="R6" s="137"/>
      <c r="S6" s="137"/>
      <c r="T6" s="137"/>
      <c r="U6" s="137"/>
      <c r="V6" s="137"/>
      <c r="W6" s="137"/>
      <c r="X6" s="138"/>
      <c r="Y6" s="133" t="str">
        <f>Instellingen!B42</f>
        <v>Rheden</v>
      </c>
      <c r="Z6" s="134"/>
      <c r="AA6" s="134"/>
      <c r="AB6" s="134"/>
      <c r="AC6" s="134"/>
      <c r="AD6" s="134"/>
      <c r="AE6" s="134"/>
      <c r="AF6" s="134"/>
      <c r="AG6" s="135"/>
      <c r="AH6" s="136" t="str">
        <f>Instellingen!B43</f>
        <v xml:space="preserve"> </v>
      </c>
      <c r="AI6" s="137"/>
      <c r="AJ6" s="137"/>
      <c r="AK6" s="137"/>
      <c r="AL6" s="137"/>
      <c r="AM6" s="137"/>
      <c r="AN6" s="137"/>
      <c r="AO6" s="138"/>
      <c r="AP6" s="133" t="str">
        <f>Instellingen!B44</f>
        <v xml:space="preserve"> </v>
      </c>
      <c r="AQ6" s="134"/>
      <c r="AR6" s="134"/>
      <c r="AS6" s="134"/>
      <c r="AT6" s="134"/>
      <c r="AU6" s="134"/>
      <c r="AV6" s="134"/>
      <c r="AW6" s="135"/>
      <c r="AX6" s="136" t="str">
        <f>Instellingen!B45</f>
        <v xml:space="preserve"> </v>
      </c>
      <c r="AY6" s="137"/>
      <c r="AZ6" s="137"/>
      <c r="BA6" s="137"/>
      <c r="BB6" s="137"/>
      <c r="BC6" s="137"/>
      <c r="BD6" s="137"/>
      <c r="BE6" s="138"/>
      <c r="BF6" s="139" t="s">
        <v>28</v>
      </c>
      <c r="BG6" s="140"/>
      <c r="BH6" s="141"/>
      <c r="BI6" s="29"/>
      <c r="BJ6" s="15"/>
      <c r="BK6" s="170"/>
      <c r="BL6" s="171"/>
    </row>
    <row r="7" spans="1:95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3"/>
      <c r="O7" s="144"/>
      <c r="P7" s="145" t="str">
        <f>Instellingen!C41</f>
        <v>23 mei 2026</v>
      </c>
      <c r="Q7" s="146"/>
      <c r="R7" s="146"/>
      <c r="S7" s="146"/>
      <c r="T7" s="146"/>
      <c r="U7" s="146"/>
      <c r="V7" s="146"/>
      <c r="W7" s="146"/>
      <c r="X7" s="147"/>
      <c r="Y7" s="142" t="str">
        <f>Instellingen!C42</f>
        <v>30 mei 2026</v>
      </c>
      <c r="Z7" s="143"/>
      <c r="AA7" s="143"/>
      <c r="AB7" s="143"/>
      <c r="AC7" s="143"/>
      <c r="AD7" s="143"/>
      <c r="AE7" s="143"/>
      <c r="AF7" s="143"/>
      <c r="AG7" s="144"/>
      <c r="AH7" s="148" t="str">
        <f>Instellingen!C43</f>
        <v xml:space="preserve"> </v>
      </c>
      <c r="AI7" s="149"/>
      <c r="AJ7" s="149"/>
      <c r="AK7" s="149"/>
      <c r="AL7" s="149"/>
      <c r="AM7" s="149"/>
      <c r="AN7" s="149"/>
      <c r="AO7" s="150"/>
      <c r="AP7" s="148" t="str">
        <f>Instellingen!C44</f>
        <v xml:space="preserve"> </v>
      </c>
      <c r="AQ7" s="151"/>
      <c r="AR7" s="151"/>
      <c r="AS7" s="151"/>
      <c r="AT7" s="151"/>
      <c r="AU7" s="151"/>
      <c r="AV7" s="151"/>
      <c r="AW7" s="152"/>
      <c r="AX7" s="148" t="str">
        <f>Instellingen!C45</f>
        <v xml:space="preserve"> </v>
      </c>
      <c r="AY7" s="151"/>
      <c r="AZ7" s="151"/>
      <c r="BA7" s="151"/>
      <c r="BB7" s="151"/>
      <c r="BC7" s="151"/>
      <c r="BD7" s="151"/>
      <c r="BE7" s="152"/>
      <c r="BF7" s="32" t="s">
        <v>30</v>
      </c>
      <c r="BG7" s="10" t="s">
        <v>31</v>
      </c>
      <c r="BH7" s="5" t="s">
        <v>32</v>
      </c>
      <c r="BI7" s="3"/>
      <c r="BJ7" s="3"/>
      <c r="BK7" s="172"/>
      <c r="BL7" s="173"/>
    </row>
    <row r="8" spans="1:95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84" t="s">
        <v>69</v>
      </c>
      <c r="H8" s="73" t="s">
        <v>70</v>
      </c>
      <c r="I8" s="73" t="s">
        <v>71</v>
      </c>
      <c r="J8" s="73" t="s">
        <v>147</v>
      </c>
      <c r="K8" s="66" t="s">
        <v>72</v>
      </c>
      <c r="L8" s="73" t="s">
        <v>94</v>
      </c>
      <c r="M8" s="73" t="s">
        <v>148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147</v>
      </c>
      <c r="T8" s="66" t="s">
        <v>72</v>
      </c>
      <c r="U8" s="73" t="s">
        <v>94</v>
      </c>
      <c r="V8" s="73" t="s">
        <v>148</v>
      </c>
      <c r="W8" s="2" t="s">
        <v>4</v>
      </c>
      <c r="X8" s="2" t="s">
        <v>15</v>
      </c>
      <c r="Y8" s="84" t="s">
        <v>69</v>
      </c>
      <c r="Z8" s="73" t="s">
        <v>70</v>
      </c>
      <c r="AA8" s="73" t="s">
        <v>71</v>
      </c>
      <c r="AB8" s="73" t="s">
        <v>147</v>
      </c>
      <c r="AC8" s="66" t="s">
        <v>72</v>
      </c>
      <c r="AD8" s="73" t="s">
        <v>94</v>
      </c>
      <c r="AE8" s="73" t="s">
        <v>148</v>
      </c>
      <c r="AF8" s="2" t="s">
        <v>4</v>
      </c>
      <c r="AG8" s="2" t="s">
        <v>15</v>
      </c>
      <c r="AH8" s="84" t="s">
        <v>69</v>
      </c>
      <c r="AI8" s="73" t="s">
        <v>70</v>
      </c>
      <c r="AJ8" s="73" t="s">
        <v>71</v>
      </c>
      <c r="AK8" s="66" t="s">
        <v>72</v>
      </c>
      <c r="AL8" s="73" t="s">
        <v>73</v>
      </c>
      <c r="AM8" s="73" t="s">
        <v>74</v>
      </c>
      <c r="AN8" s="2" t="s">
        <v>4</v>
      </c>
      <c r="AO8" s="2" t="s">
        <v>15</v>
      </c>
      <c r="AP8" s="84" t="s">
        <v>69</v>
      </c>
      <c r="AQ8" s="73" t="s">
        <v>70</v>
      </c>
      <c r="AR8" s="73" t="s">
        <v>71</v>
      </c>
      <c r="AS8" s="66" t="s">
        <v>72</v>
      </c>
      <c r="AT8" s="73" t="s">
        <v>73</v>
      </c>
      <c r="AU8" s="73" t="s">
        <v>74</v>
      </c>
      <c r="AV8" s="2" t="s">
        <v>4</v>
      </c>
      <c r="AW8" s="2" t="s">
        <v>15</v>
      </c>
      <c r="AX8" s="84" t="s">
        <v>69</v>
      </c>
      <c r="AY8" s="73" t="s">
        <v>70</v>
      </c>
      <c r="AZ8" s="73" t="s">
        <v>71</v>
      </c>
      <c r="BA8" s="66" t="s">
        <v>72</v>
      </c>
      <c r="BB8" s="73" t="s">
        <v>73</v>
      </c>
      <c r="BC8" s="73" t="s">
        <v>74</v>
      </c>
      <c r="BD8" s="2" t="s">
        <v>4</v>
      </c>
      <c r="BE8" s="2" t="s">
        <v>15</v>
      </c>
      <c r="BF8" s="33" t="s">
        <v>22</v>
      </c>
      <c r="BG8" s="18" t="s">
        <v>22</v>
      </c>
      <c r="BH8" s="59" t="s">
        <v>22</v>
      </c>
      <c r="BI8" s="17" t="s">
        <v>16</v>
      </c>
      <c r="BJ8" s="17" t="s">
        <v>17</v>
      </c>
      <c r="BK8" s="7" t="s">
        <v>64</v>
      </c>
      <c r="BL8" s="2" t="s">
        <v>5</v>
      </c>
      <c r="BN8" s="67" t="s">
        <v>82</v>
      </c>
      <c r="BO8" s="67" t="s">
        <v>75</v>
      </c>
      <c r="BP8" s="67" t="s">
        <v>83</v>
      </c>
      <c r="BQ8" s="67" t="s">
        <v>76</v>
      </c>
      <c r="BR8" s="67" t="s">
        <v>93</v>
      </c>
      <c r="BS8" s="67" t="s">
        <v>84</v>
      </c>
      <c r="BT8" s="67" t="s">
        <v>77</v>
      </c>
      <c r="BU8" s="67" t="s">
        <v>85</v>
      </c>
      <c r="BV8" s="67" t="s">
        <v>97</v>
      </c>
      <c r="BW8" s="68" t="s">
        <v>92</v>
      </c>
      <c r="BX8" s="67" t="s">
        <v>86</v>
      </c>
      <c r="BY8" s="67" t="s">
        <v>78</v>
      </c>
      <c r="BZ8" s="67" t="s">
        <v>87</v>
      </c>
      <c r="CA8" s="67" t="s">
        <v>79</v>
      </c>
      <c r="CB8" s="68" t="s">
        <v>91</v>
      </c>
      <c r="CC8" s="67" t="s">
        <v>88</v>
      </c>
      <c r="CD8" s="67" t="s">
        <v>80</v>
      </c>
      <c r="CE8" s="67" t="s">
        <v>89</v>
      </c>
      <c r="CF8" s="68" t="s">
        <v>81</v>
      </c>
      <c r="CG8" s="68" t="s">
        <v>90</v>
      </c>
      <c r="CH8" s="68" t="s">
        <v>102</v>
      </c>
      <c r="CI8" s="68" t="s">
        <v>103</v>
      </c>
      <c r="CJ8" s="68" t="s">
        <v>104</v>
      </c>
      <c r="CK8" s="68" t="s">
        <v>105</v>
      </c>
      <c r="CL8" s="68" t="s">
        <v>106</v>
      </c>
      <c r="CM8" s="68" t="s">
        <v>107</v>
      </c>
      <c r="CN8" s="68" t="s">
        <v>108</v>
      </c>
      <c r="CO8" s="68" t="s">
        <v>109</v>
      </c>
      <c r="CP8" s="68" t="s">
        <v>110</v>
      </c>
      <c r="CQ8" s="68" t="s">
        <v>111</v>
      </c>
    </row>
    <row r="9" spans="1:95" x14ac:dyDescent="0.25">
      <c r="A9" s="1">
        <f t="shared" ref="A9:A17" si="0">ROW() - ROW($A$9) + 1</f>
        <v>1</v>
      </c>
      <c r="B9" s="96" t="s">
        <v>189</v>
      </c>
      <c r="C9" s="1" t="s">
        <v>234</v>
      </c>
      <c r="D9" s="1" t="s">
        <v>190</v>
      </c>
      <c r="E9" s="91" t="s">
        <v>235</v>
      </c>
      <c r="F9" s="1" t="s">
        <v>143</v>
      </c>
      <c r="G9" s="57">
        <v>0</v>
      </c>
      <c r="H9" s="62">
        <v>76</v>
      </c>
      <c r="I9" s="62">
        <v>7.5</v>
      </c>
      <c r="K9" s="82">
        <v>5</v>
      </c>
      <c r="L9" s="63">
        <v>54.14</v>
      </c>
      <c r="O9" s="57">
        <v>1</v>
      </c>
      <c r="P9" s="58">
        <v>0</v>
      </c>
      <c r="Q9" s="65">
        <v>80</v>
      </c>
      <c r="R9" s="65">
        <v>8</v>
      </c>
      <c r="S9" s="112">
        <v>1</v>
      </c>
      <c r="T9" s="58">
        <v>0</v>
      </c>
      <c r="U9" s="65">
        <v>43.89</v>
      </c>
      <c r="V9" s="112">
        <v>1</v>
      </c>
      <c r="W9" s="58">
        <v>2</v>
      </c>
      <c r="X9" s="58">
        <v>1</v>
      </c>
      <c r="Y9" s="57">
        <v>0</v>
      </c>
      <c r="Z9" s="63">
        <v>78</v>
      </c>
      <c r="AA9" s="63">
        <v>8</v>
      </c>
      <c r="AB9" s="115">
        <v>1</v>
      </c>
      <c r="AG9" s="57">
        <v>1</v>
      </c>
      <c r="BF9">
        <f t="shared" ref="BF9:BF17" si="1">O9+X9+AG9+AO9+AW9+BE9</f>
        <v>3</v>
      </c>
      <c r="BG9" s="19">
        <v>1</v>
      </c>
      <c r="BH9" s="19">
        <f t="shared" ref="BH9:BH17" si="2">BF9-BG9</f>
        <v>2</v>
      </c>
      <c r="BI9" s="1">
        <v>1</v>
      </c>
      <c r="BL9" s="96" t="s">
        <v>282</v>
      </c>
      <c r="BN9">
        <f t="shared" ref="BN9:BN15" si="3">IF(G9&gt;99,199,G9)</f>
        <v>0</v>
      </c>
      <c r="BO9">
        <f t="shared" ref="BO9:BO15" si="4">IF(H9="",0,H9)</f>
        <v>76</v>
      </c>
      <c r="BP9">
        <f t="shared" ref="BP9:BP15" si="5">IF(K9&gt;99,199,K9)</f>
        <v>5</v>
      </c>
      <c r="BQ9">
        <f t="shared" ref="BQ9:BQ15" si="6">IF(L9="",0,L9)</f>
        <v>54.14</v>
      </c>
      <c r="BR9">
        <f t="shared" ref="BR9:BR15" si="7">BN9+BP9</f>
        <v>5</v>
      </c>
      <c r="BS9">
        <f t="shared" ref="BS9:BS15" si="8">IF(P9&gt;99,199,P9)</f>
        <v>0</v>
      </c>
      <c r="BT9">
        <f t="shared" ref="BT9:BT15" si="9">IF(Q9="",0,Q9)</f>
        <v>80</v>
      </c>
      <c r="BU9">
        <f t="shared" ref="BU9:BU15" si="10">IF(T9&gt;99,199,T9)</f>
        <v>0</v>
      </c>
      <c r="BV9">
        <f t="shared" ref="BV9:BV15" si="11">IF(U9="",0,U9)</f>
        <v>43.89</v>
      </c>
      <c r="BW9">
        <f t="shared" ref="BW9:BW15" si="12">BS9+BU9</f>
        <v>0</v>
      </c>
      <c r="BX9">
        <f t="shared" ref="BX9:BX15" si="13">IF(Y9&gt;99,199,Y9)</f>
        <v>0</v>
      </c>
      <c r="BY9">
        <f t="shared" ref="BY9:BY15" si="14">IF(Z9="",0,Z9)</f>
        <v>78</v>
      </c>
      <c r="BZ9">
        <f t="shared" ref="BZ9:BZ15" si="15">IF(AC9&gt;99,199,AC9)</f>
        <v>0</v>
      </c>
      <c r="CA9">
        <f t="shared" ref="CA9:CA15" si="16">IF(AD9="",0,AD9)</f>
        <v>0</v>
      </c>
      <c r="CB9">
        <f t="shared" ref="CB9:CB15" si="17">BX9+BZ9</f>
        <v>0</v>
      </c>
      <c r="CC9">
        <f t="shared" ref="CC9:CC15" si="18">IF(AH9&gt;99,199,AH9)</f>
        <v>0</v>
      </c>
      <c r="CD9">
        <f t="shared" ref="CD9:CD15" si="19">IF(AI9="",0,AI9)</f>
        <v>0</v>
      </c>
      <c r="CE9">
        <f t="shared" ref="CE9:CE15" si="20">IF(AK9&gt;99,199,AK9)</f>
        <v>0</v>
      </c>
      <c r="CF9">
        <f t="shared" ref="CF9:CF15" si="21">IF(AL9="",0,AL9)</f>
        <v>0</v>
      </c>
      <c r="CG9">
        <f t="shared" ref="CG9:CG15" si="22">CC9+CE9</f>
        <v>0</v>
      </c>
      <c r="CH9">
        <f t="shared" ref="CH9:CH15" si="23">IF(AP9&gt;99,199,AP9)</f>
        <v>0</v>
      </c>
      <c r="CI9">
        <f t="shared" ref="CI9:CI15" si="24">IF(AQ9="",0,AQ9)</f>
        <v>0</v>
      </c>
      <c r="CJ9">
        <f t="shared" ref="CJ9:CJ15" si="25">IF(AS9&gt;99,199,AS9)</f>
        <v>0</v>
      </c>
      <c r="CK9">
        <f t="shared" ref="CK9:CK15" si="26">IF(AT9="",0,AT9)</f>
        <v>0</v>
      </c>
      <c r="CL9">
        <f t="shared" ref="CL9:CL15" si="27">CH9+CJ9</f>
        <v>0</v>
      </c>
      <c r="CM9">
        <f t="shared" ref="CM9:CM15" si="28">IF(AX9&gt;99,199,AX9)</f>
        <v>0</v>
      </c>
      <c r="CN9">
        <f t="shared" ref="CN9:CN15" si="29">IF(AY9="",0,AY9)</f>
        <v>0</v>
      </c>
      <c r="CO9">
        <f t="shared" ref="CO9:CO15" si="30">IF(BA9&gt;99,199,BA9)</f>
        <v>0</v>
      </c>
      <c r="CP9">
        <f t="shared" ref="CP9:CP15" si="31">IF(BB9="",0,BB9)</f>
        <v>0</v>
      </c>
      <c r="CQ9">
        <f t="shared" ref="CQ9:CQ15" si="32">CM9+CO9</f>
        <v>0</v>
      </c>
    </row>
    <row r="10" spans="1:95" x14ac:dyDescent="0.25">
      <c r="A10" s="1">
        <f t="shared" si="0"/>
        <v>2</v>
      </c>
      <c r="B10" s="1" t="s">
        <v>199</v>
      </c>
      <c r="C10" s="1" t="s">
        <v>241</v>
      </c>
      <c r="D10" s="1" t="s">
        <v>200</v>
      </c>
      <c r="E10" s="91" t="s">
        <v>235</v>
      </c>
      <c r="F10" s="1" t="s">
        <v>143</v>
      </c>
      <c r="G10" s="57" t="s">
        <v>138</v>
      </c>
      <c r="O10" s="57">
        <v>90</v>
      </c>
      <c r="P10" s="58">
        <v>0</v>
      </c>
      <c r="Q10" s="65">
        <v>65.5</v>
      </c>
      <c r="R10" s="65">
        <v>6.5</v>
      </c>
      <c r="S10" s="112">
        <v>2</v>
      </c>
      <c r="T10" s="58">
        <v>4</v>
      </c>
      <c r="U10" s="65">
        <v>43.11</v>
      </c>
      <c r="V10" s="112">
        <v>2</v>
      </c>
      <c r="W10" s="58">
        <v>4</v>
      </c>
      <c r="X10" s="58">
        <v>2</v>
      </c>
      <c r="Y10" s="57">
        <v>0</v>
      </c>
      <c r="Z10" s="63">
        <v>73</v>
      </c>
      <c r="AA10" s="63">
        <v>7.5</v>
      </c>
      <c r="AB10" s="115">
        <v>3</v>
      </c>
      <c r="AG10" s="57">
        <v>3</v>
      </c>
      <c r="BF10">
        <f>O10+X10+AG10+AO10+AW10+BE10</f>
        <v>95</v>
      </c>
      <c r="BG10">
        <v>90</v>
      </c>
      <c r="BH10" s="19">
        <f>BF10-BG10</f>
        <v>5</v>
      </c>
      <c r="BI10" s="1">
        <v>2</v>
      </c>
      <c r="BL10" s="96" t="s">
        <v>283</v>
      </c>
      <c r="BN10">
        <f>IF(G10&gt;99,199,G10)</f>
        <v>199</v>
      </c>
      <c r="BO10">
        <f>IF(H10="",0,H10)</f>
        <v>0</v>
      </c>
      <c r="BP10">
        <f>IF(K10&gt;99,199,K10)</f>
        <v>0</v>
      </c>
      <c r="BQ10">
        <f>IF(L10="",0,L10)</f>
        <v>0</v>
      </c>
      <c r="BR10">
        <f>BN10+BP10</f>
        <v>199</v>
      </c>
      <c r="BS10">
        <f>IF(P10&gt;99,199,P10)</f>
        <v>0</v>
      </c>
      <c r="BT10">
        <f>IF(Q10="",0,Q10)</f>
        <v>65.5</v>
      </c>
      <c r="BU10">
        <f>IF(T10&gt;99,199,T10)</f>
        <v>4</v>
      </c>
      <c r="BV10">
        <f>IF(U10="",0,U10)</f>
        <v>43.11</v>
      </c>
      <c r="BW10">
        <f>BS10+BU10</f>
        <v>4</v>
      </c>
      <c r="BX10">
        <f>IF(Y10&gt;99,199,Y10)</f>
        <v>0</v>
      </c>
      <c r="BY10">
        <f>IF(Z10="",0,Z10)</f>
        <v>73</v>
      </c>
      <c r="BZ10">
        <f>IF(AC10&gt;99,199,AC10)</f>
        <v>0</v>
      </c>
      <c r="CA10">
        <f>IF(AD10="",0,AD10)</f>
        <v>0</v>
      </c>
      <c r="CB10">
        <f>BX10+BZ10</f>
        <v>0</v>
      </c>
      <c r="CC10">
        <f>IF(AH10&gt;99,199,AH10)</f>
        <v>0</v>
      </c>
      <c r="CD10">
        <f>IF(AI10="",0,AI10)</f>
        <v>0</v>
      </c>
      <c r="CE10">
        <f>IF(AK10&gt;99,199,AK10)</f>
        <v>0</v>
      </c>
      <c r="CF10">
        <f>IF(AL10="",0,AL10)</f>
        <v>0</v>
      </c>
      <c r="CG10">
        <f>CC10+CE10</f>
        <v>0</v>
      </c>
      <c r="CH10">
        <f>IF(AP10&gt;99,199,AP10)</f>
        <v>0</v>
      </c>
      <c r="CI10">
        <f>IF(AQ10="",0,AQ10)</f>
        <v>0</v>
      </c>
      <c r="CJ10">
        <f>IF(AS10&gt;99,199,AS10)</f>
        <v>0</v>
      </c>
      <c r="CK10">
        <f>IF(AT10="",0,AT10)</f>
        <v>0</v>
      </c>
      <c r="CL10">
        <f>CH10+CJ10</f>
        <v>0</v>
      </c>
      <c r="CM10">
        <f>IF(AX10&gt;99,199,AX10)</f>
        <v>0</v>
      </c>
      <c r="CN10">
        <f>IF(AY10="",0,AY10)</f>
        <v>0</v>
      </c>
      <c r="CO10">
        <f>IF(BA10&gt;99,199,BA10)</f>
        <v>0</v>
      </c>
      <c r="CP10">
        <f>IF(BB10="",0,BB10)</f>
        <v>0</v>
      </c>
      <c r="CQ10">
        <f>CM10+CO10</f>
        <v>0</v>
      </c>
    </row>
    <row r="11" spans="1:95" x14ac:dyDescent="0.25">
      <c r="A11" s="1">
        <f t="shared" si="0"/>
        <v>3</v>
      </c>
      <c r="B11" s="1" t="s">
        <v>192</v>
      </c>
      <c r="C11" s="1" t="s">
        <v>237</v>
      </c>
      <c r="D11" s="1" t="s">
        <v>193</v>
      </c>
      <c r="E11" s="91" t="s">
        <v>235</v>
      </c>
      <c r="F11" s="1" t="s">
        <v>143</v>
      </c>
      <c r="G11" s="57">
        <v>4</v>
      </c>
      <c r="H11" s="62">
        <v>77.5</v>
      </c>
      <c r="I11" s="62">
        <v>7.5</v>
      </c>
      <c r="O11" s="57">
        <v>2</v>
      </c>
      <c r="P11" s="58">
        <v>4</v>
      </c>
      <c r="Q11" s="65">
        <v>67.5</v>
      </c>
      <c r="R11" s="65">
        <v>6.5</v>
      </c>
      <c r="S11" s="112">
        <v>3</v>
      </c>
      <c r="V11" s="112"/>
      <c r="X11" s="58">
        <v>3</v>
      </c>
      <c r="Y11" s="57">
        <v>4</v>
      </c>
      <c r="Z11" s="63">
        <v>77.5</v>
      </c>
      <c r="AA11" s="63">
        <v>7.5</v>
      </c>
      <c r="AB11" s="115">
        <v>8</v>
      </c>
      <c r="AG11" s="57">
        <v>8</v>
      </c>
      <c r="BF11">
        <f t="shared" si="1"/>
        <v>13</v>
      </c>
      <c r="BG11">
        <v>8</v>
      </c>
      <c r="BH11" s="19">
        <f t="shared" si="2"/>
        <v>5</v>
      </c>
      <c r="BI11" s="1">
        <v>3</v>
      </c>
      <c r="BN11">
        <f t="shared" si="3"/>
        <v>4</v>
      </c>
      <c r="BO11">
        <f t="shared" si="4"/>
        <v>77.5</v>
      </c>
      <c r="BP11">
        <f t="shared" si="5"/>
        <v>0</v>
      </c>
      <c r="BQ11">
        <f t="shared" si="6"/>
        <v>0</v>
      </c>
      <c r="BR11">
        <f t="shared" si="7"/>
        <v>4</v>
      </c>
      <c r="BS11">
        <f t="shared" si="8"/>
        <v>4</v>
      </c>
      <c r="BT11">
        <f t="shared" si="9"/>
        <v>67.5</v>
      </c>
      <c r="BU11">
        <f t="shared" si="10"/>
        <v>0</v>
      </c>
      <c r="BV11">
        <f t="shared" si="11"/>
        <v>0</v>
      </c>
      <c r="BW11">
        <f t="shared" si="12"/>
        <v>4</v>
      </c>
      <c r="BX11">
        <f t="shared" si="13"/>
        <v>4</v>
      </c>
      <c r="BY11">
        <f t="shared" si="14"/>
        <v>77.5</v>
      </c>
      <c r="BZ11">
        <f t="shared" si="15"/>
        <v>0</v>
      </c>
      <c r="CA11">
        <f t="shared" si="16"/>
        <v>0</v>
      </c>
      <c r="CB11">
        <f t="shared" si="17"/>
        <v>4</v>
      </c>
      <c r="CC11">
        <f t="shared" si="18"/>
        <v>0</v>
      </c>
      <c r="CD11">
        <f t="shared" si="19"/>
        <v>0</v>
      </c>
      <c r="CE11">
        <f t="shared" si="20"/>
        <v>0</v>
      </c>
      <c r="CF11">
        <f t="shared" si="21"/>
        <v>0</v>
      </c>
      <c r="CG11">
        <f t="shared" si="22"/>
        <v>0</v>
      </c>
      <c r="CH11">
        <f t="shared" si="23"/>
        <v>0</v>
      </c>
      <c r="CI11">
        <f t="shared" si="24"/>
        <v>0</v>
      </c>
      <c r="CJ11">
        <f t="shared" si="25"/>
        <v>0</v>
      </c>
      <c r="CK11">
        <f t="shared" si="26"/>
        <v>0</v>
      </c>
      <c r="CL11">
        <f t="shared" si="27"/>
        <v>0</v>
      </c>
      <c r="CM11">
        <f t="shared" si="28"/>
        <v>0</v>
      </c>
      <c r="CN11">
        <f t="shared" si="29"/>
        <v>0</v>
      </c>
      <c r="CO11">
        <f t="shared" si="30"/>
        <v>0</v>
      </c>
      <c r="CP11">
        <f t="shared" si="31"/>
        <v>0</v>
      </c>
      <c r="CQ11">
        <f t="shared" si="32"/>
        <v>0</v>
      </c>
    </row>
    <row r="12" spans="1:95" x14ac:dyDescent="0.25">
      <c r="A12" s="1">
        <f t="shared" si="0"/>
        <v>4</v>
      </c>
      <c r="B12" s="1" t="s">
        <v>196</v>
      </c>
      <c r="C12" s="1" t="s">
        <v>239</v>
      </c>
      <c r="D12" s="1" t="s">
        <v>197</v>
      </c>
      <c r="E12" s="91" t="s">
        <v>235</v>
      </c>
      <c r="F12" s="1" t="s">
        <v>135</v>
      </c>
      <c r="G12" s="57">
        <v>4</v>
      </c>
      <c r="H12" s="62">
        <v>68</v>
      </c>
      <c r="I12" s="62">
        <v>7</v>
      </c>
      <c r="O12" s="57">
        <v>3</v>
      </c>
      <c r="P12" s="58">
        <v>4</v>
      </c>
      <c r="Q12" s="65">
        <v>65</v>
      </c>
      <c r="R12" s="65">
        <v>6.5</v>
      </c>
      <c r="S12" s="112">
        <v>4</v>
      </c>
      <c r="V12" s="112"/>
      <c r="X12" s="58">
        <v>4</v>
      </c>
      <c r="Y12" s="57">
        <v>0</v>
      </c>
      <c r="Z12" s="63">
        <v>70</v>
      </c>
      <c r="AA12" s="63">
        <v>7</v>
      </c>
      <c r="AB12" s="115">
        <v>5</v>
      </c>
      <c r="AG12" s="57">
        <v>5</v>
      </c>
      <c r="BF12">
        <f t="shared" si="1"/>
        <v>12</v>
      </c>
      <c r="BG12">
        <v>5</v>
      </c>
      <c r="BH12" s="19">
        <f t="shared" si="2"/>
        <v>7</v>
      </c>
      <c r="BJ12" s="1">
        <v>1</v>
      </c>
      <c r="BN12">
        <f t="shared" si="3"/>
        <v>4</v>
      </c>
      <c r="BO12">
        <f t="shared" si="4"/>
        <v>68</v>
      </c>
      <c r="BP12">
        <f t="shared" si="5"/>
        <v>0</v>
      </c>
      <c r="BQ12">
        <f t="shared" si="6"/>
        <v>0</v>
      </c>
      <c r="BR12">
        <f t="shared" si="7"/>
        <v>4</v>
      </c>
      <c r="BS12">
        <f t="shared" si="8"/>
        <v>4</v>
      </c>
      <c r="BT12">
        <f t="shared" si="9"/>
        <v>65</v>
      </c>
      <c r="BU12">
        <f t="shared" si="10"/>
        <v>0</v>
      </c>
      <c r="BV12">
        <f t="shared" si="11"/>
        <v>0</v>
      </c>
      <c r="BW12">
        <f t="shared" si="12"/>
        <v>4</v>
      </c>
      <c r="BX12">
        <f t="shared" si="13"/>
        <v>0</v>
      </c>
      <c r="BY12">
        <f t="shared" si="14"/>
        <v>70</v>
      </c>
      <c r="BZ12">
        <f t="shared" si="15"/>
        <v>0</v>
      </c>
      <c r="CA12">
        <f t="shared" si="16"/>
        <v>0</v>
      </c>
      <c r="CB12">
        <f t="shared" si="17"/>
        <v>0</v>
      </c>
      <c r="CC12">
        <f t="shared" si="18"/>
        <v>0</v>
      </c>
      <c r="CD12">
        <f t="shared" si="19"/>
        <v>0</v>
      </c>
      <c r="CE12">
        <f t="shared" si="20"/>
        <v>0</v>
      </c>
      <c r="CF12">
        <f t="shared" si="21"/>
        <v>0</v>
      </c>
      <c r="CG12">
        <f t="shared" si="22"/>
        <v>0</v>
      </c>
      <c r="CH12">
        <f t="shared" si="23"/>
        <v>0</v>
      </c>
      <c r="CI12">
        <f t="shared" si="24"/>
        <v>0</v>
      </c>
      <c r="CJ12">
        <f t="shared" si="25"/>
        <v>0</v>
      </c>
      <c r="CK12">
        <f t="shared" si="26"/>
        <v>0</v>
      </c>
      <c r="CL12">
        <f t="shared" si="27"/>
        <v>0</v>
      </c>
      <c r="CM12">
        <f t="shared" si="28"/>
        <v>0</v>
      </c>
      <c r="CN12">
        <f t="shared" si="29"/>
        <v>0</v>
      </c>
      <c r="CO12">
        <f t="shared" si="30"/>
        <v>0</v>
      </c>
      <c r="CP12">
        <f t="shared" si="31"/>
        <v>0</v>
      </c>
      <c r="CQ12">
        <f t="shared" si="32"/>
        <v>0</v>
      </c>
    </row>
    <row r="13" spans="1:95" x14ac:dyDescent="0.25">
      <c r="A13" s="1">
        <f t="shared" si="0"/>
        <v>5</v>
      </c>
      <c r="B13" s="1" t="s">
        <v>274</v>
      </c>
      <c r="C13" s="96" t="s">
        <v>261</v>
      </c>
      <c r="D13" s="96" t="s">
        <v>262</v>
      </c>
      <c r="F13" s="1" t="s">
        <v>142</v>
      </c>
      <c r="O13" s="57">
        <v>99</v>
      </c>
      <c r="P13" s="58">
        <v>4</v>
      </c>
      <c r="Q13" s="65">
        <v>65</v>
      </c>
      <c r="R13" s="65">
        <v>6.5</v>
      </c>
      <c r="S13" s="112">
        <v>5</v>
      </c>
      <c r="X13" s="58">
        <v>5</v>
      </c>
      <c r="Y13" s="57">
        <v>0</v>
      </c>
      <c r="Z13" s="63">
        <v>70.5</v>
      </c>
      <c r="AA13" s="63">
        <v>7</v>
      </c>
      <c r="AB13" s="115">
        <v>4</v>
      </c>
      <c r="AG13" s="57">
        <v>4</v>
      </c>
      <c r="BF13">
        <f>O13+X13+AG13+AO13+AW13+BE13</f>
        <v>108</v>
      </c>
      <c r="BG13">
        <v>99</v>
      </c>
      <c r="BH13" s="19">
        <f>BF13-BG13</f>
        <v>9</v>
      </c>
      <c r="BJ13" s="1">
        <v>2</v>
      </c>
    </row>
    <row r="14" spans="1:95" x14ac:dyDescent="0.25">
      <c r="A14" s="1">
        <f t="shared" si="0"/>
        <v>6</v>
      </c>
      <c r="B14" s="1" t="s">
        <v>201</v>
      </c>
      <c r="C14" s="1" t="s">
        <v>242</v>
      </c>
      <c r="D14" s="1" t="s">
        <v>202</v>
      </c>
      <c r="E14" s="91" t="s">
        <v>235</v>
      </c>
      <c r="F14" s="1" t="s">
        <v>135</v>
      </c>
      <c r="G14" s="57" t="s">
        <v>203</v>
      </c>
      <c r="O14" s="57">
        <v>90</v>
      </c>
      <c r="P14" s="58">
        <v>25</v>
      </c>
      <c r="Q14" s="65">
        <v>60</v>
      </c>
      <c r="R14" s="65">
        <v>6</v>
      </c>
      <c r="S14" s="112">
        <v>8</v>
      </c>
      <c r="V14" s="112"/>
      <c r="X14" s="58">
        <v>8</v>
      </c>
      <c r="Y14" s="57">
        <v>0</v>
      </c>
      <c r="Z14" s="63">
        <v>75</v>
      </c>
      <c r="AA14" s="63">
        <v>7.5</v>
      </c>
      <c r="AB14" s="115">
        <v>2</v>
      </c>
      <c r="AG14" s="57">
        <v>2</v>
      </c>
      <c r="BF14">
        <f>O14+X14+AG14+AO14+AW14+BE14</f>
        <v>100</v>
      </c>
      <c r="BG14">
        <v>90</v>
      </c>
      <c r="BH14" s="19">
        <f>BF14-BG14</f>
        <v>10</v>
      </c>
      <c r="BN14">
        <f>IF(G14&gt;99,199,G14)</f>
        <v>199</v>
      </c>
      <c r="BO14">
        <f>IF(H14="",0,H14)</f>
        <v>0</v>
      </c>
      <c r="BP14">
        <f>IF(K14&gt;99,199,K14)</f>
        <v>0</v>
      </c>
      <c r="BQ14">
        <f>IF(L14="",0,L14)</f>
        <v>0</v>
      </c>
      <c r="BR14">
        <f>BN14+BP14</f>
        <v>199</v>
      </c>
      <c r="BS14">
        <f>IF(P14&gt;99,199,P14)</f>
        <v>25</v>
      </c>
      <c r="BT14">
        <f>IF(Q14="",0,Q14)</f>
        <v>60</v>
      </c>
      <c r="BU14">
        <f>IF(T14&gt;99,199,T14)</f>
        <v>0</v>
      </c>
      <c r="BV14">
        <f>IF(U14="",0,U14)</f>
        <v>0</v>
      </c>
      <c r="BW14">
        <f>BS14+BU14</f>
        <v>25</v>
      </c>
      <c r="BX14">
        <f>IF(Y14&gt;99,199,Y14)</f>
        <v>0</v>
      </c>
      <c r="BY14">
        <f>IF(Z14="",0,Z14)</f>
        <v>75</v>
      </c>
      <c r="BZ14">
        <f>IF(AC14&gt;99,199,AC14)</f>
        <v>0</v>
      </c>
      <c r="CA14">
        <f>IF(AD14="",0,AD14)</f>
        <v>0</v>
      </c>
      <c r="CB14">
        <f>BX14+BZ14</f>
        <v>0</v>
      </c>
      <c r="CC14">
        <f>IF(AH14&gt;99,199,AH14)</f>
        <v>0</v>
      </c>
      <c r="CD14">
        <f>IF(AI14="",0,AI14)</f>
        <v>0</v>
      </c>
      <c r="CE14">
        <f>IF(AK14&gt;99,199,AK14)</f>
        <v>0</v>
      </c>
      <c r="CF14">
        <f>IF(AL14="",0,AL14)</f>
        <v>0</v>
      </c>
      <c r="CG14">
        <f>CC14+CE14</f>
        <v>0</v>
      </c>
      <c r="CH14">
        <f>IF(AP14&gt;99,199,AP14)</f>
        <v>0</v>
      </c>
      <c r="CI14">
        <f>IF(AQ14="",0,AQ14)</f>
        <v>0</v>
      </c>
      <c r="CJ14">
        <f>IF(AS14&gt;99,199,AS14)</f>
        <v>0</v>
      </c>
      <c r="CK14">
        <f>IF(AT14="",0,AT14)</f>
        <v>0</v>
      </c>
      <c r="CL14">
        <f>CH14+CJ14</f>
        <v>0</v>
      </c>
      <c r="CM14">
        <f>IF(AX14&gt;99,199,AX14)</f>
        <v>0</v>
      </c>
      <c r="CN14">
        <f>IF(AY14="",0,AY14)</f>
        <v>0</v>
      </c>
      <c r="CO14">
        <f>IF(BA14&gt;99,199,BA14)</f>
        <v>0</v>
      </c>
      <c r="CP14">
        <f>IF(BB14="",0,BB14)</f>
        <v>0</v>
      </c>
      <c r="CQ14">
        <f>CM14+CO14</f>
        <v>0</v>
      </c>
    </row>
    <row r="15" spans="1:95" x14ac:dyDescent="0.25">
      <c r="A15" s="1">
        <f t="shared" si="0"/>
        <v>7</v>
      </c>
      <c r="B15" s="1" t="s">
        <v>275</v>
      </c>
      <c r="C15" s="1" t="s">
        <v>240</v>
      </c>
      <c r="D15" s="1" t="s">
        <v>198</v>
      </c>
      <c r="E15" s="91" t="s">
        <v>235</v>
      </c>
      <c r="F15" s="1" t="s">
        <v>143</v>
      </c>
      <c r="G15" s="57">
        <v>7</v>
      </c>
      <c r="H15" s="62">
        <v>74</v>
      </c>
      <c r="I15" s="62">
        <v>7</v>
      </c>
      <c r="O15" s="57">
        <v>4</v>
      </c>
      <c r="P15" s="58">
        <v>8</v>
      </c>
      <c r="Q15" s="65">
        <v>70</v>
      </c>
      <c r="R15" s="65">
        <v>7</v>
      </c>
      <c r="S15" s="112">
        <v>6</v>
      </c>
      <c r="V15" s="112"/>
      <c r="X15" s="58">
        <v>6</v>
      </c>
      <c r="Y15" s="57">
        <v>8</v>
      </c>
      <c r="Z15" s="63">
        <v>68</v>
      </c>
      <c r="AA15" s="63">
        <v>6.5</v>
      </c>
      <c r="AB15" s="115">
        <v>7</v>
      </c>
      <c r="AG15" s="57">
        <v>7</v>
      </c>
      <c r="BF15">
        <f t="shared" si="1"/>
        <v>17</v>
      </c>
      <c r="BG15">
        <v>7</v>
      </c>
      <c r="BH15" s="19">
        <f t="shared" si="2"/>
        <v>10</v>
      </c>
      <c r="BN15">
        <f t="shared" si="3"/>
        <v>7</v>
      </c>
      <c r="BO15">
        <f t="shared" si="4"/>
        <v>74</v>
      </c>
      <c r="BP15">
        <f t="shared" si="5"/>
        <v>0</v>
      </c>
      <c r="BQ15">
        <f t="shared" si="6"/>
        <v>0</v>
      </c>
      <c r="BR15">
        <f t="shared" si="7"/>
        <v>7</v>
      </c>
      <c r="BS15">
        <f t="shared" si="8"/>
        <v>8</v>
      </c>
      <c r="BT15">
        <f t="shared" si="9"/>
        <v>70</v>
      </c>
      <c r="BU15">
        <f t="shared" si="10"/>
        <v>0</v>
      </c>
      <c r="BV15">
        <f t="shared" si="11"/>
        <v>0</v>
      </c>
      <c r="BW15">
        <f t="shared" si="12"/>
        <v>8</v>
      </c>
      <c r="BX15">
        <f t="shared" si="13"/>
        <v>8</v>
      </c>
      <c r="BY15">
        <f t="shared" si="14"/>
        <v>68</v>
      </c>
      <c r="BZ15">
        <f t="shared" si="15"/>
        <v>0</v>
      </c>
      <c r="CA15">
        <f t="shared" si="16"/>
        <v>0</v>
      </c>
      <c r="CB15">
        <f t="shared" si="17"/>
        <v>8</v>
      </c>
      <c r="CC15">
        <f t="shared" si="18"/>
        <v>0</v>
      </c>
      <c r="CD15">
        <f t="shared" si="19"/>
        <v>0</v>
      </c>
      <c r="CE15">
        <f t="shared" si="20"/>
        <v>0</v>
      </c>
      <c r="CF15">
        <f t="shared" si="21"/>
        <v>0</v>
      </c>
      <c r="CG15">
        <f t="shared" si="22"/>
        <v>0</v>
      </c>
      <c r="CH15">
        <f t="shared" si="23"/>
        <v>0</v>
      </c>
      <c r="CI15">
        <f t="shared" si="24"/>
        <v>0</v>
      </c>
      <c r="CJ15">
        <f t="shared" si="25"/>
        <v>0</v>
      </c>
      <c r="CK15">
        <f t="shared" si="26"/>
        <v>0</v>
      </c>
      <c r="CL15">
        <f t="shared" si="27"/>
        <v>0</v>
      </c>
      <c r="CM15">
        <f t="shared" si="28"/>
        <v>0</v>
      </c>
      <c r="CN15">
        <f t="shared" si="29"/>
        <v>0</v>
      </c>
      <c r="CO15">
        <f t="shared" si="30"/>
        <v>0</v>
      </c>
      <c r="CP15">
        <f t="shared" si="31"/>
        <v>0</v>
      </c>
      <c r="CQ15">
        <f t="shared" si="32"/>
        <v>0</v>
      </c>
    </row>
    <row r="16" spans="1:95" x14ac:dyDescent="0.25">
      <c r="A16" s="1">
        <f t="shared" si="0"/>
        <v>8</v>
      </c>
      <c r="B16" s="1" t="s">
        <v>204</v>
      </c>
      <c r="C16" s="1" t="s">
        <v>243</v>
      </c>
      <c r="D16" s="1" t="s">
        <v>205</v>
      </c>
      <c r="E16" s="91" t="s">
        <v>235</v>
      </c>
      <c r="F16" s="1" t="s">
        <v>142</v>
      </c>
      <c r="G16" s="57" t="s">
        <v>138</v>
      </c>
      <c r="O16" s="57">
        <v>90</v>
      </c>
      <c r="P16" s="58">
        <v>8</v>
      </c>
      <c r="Q16" s="65">
        <v>68</v>
      </c>
      <c r="R16" s="65">
        <v>7</v>
      </c>
      <c r="S16" s="112">
        <v>7</v>
      </c>
      <c r="V16" s="112"/>
      <c r="X16" s="58">
        <v>7</v>
      </c>
      <c r="AB16" s="115"/>
      <c r="AG16" s="57">
        <v>99</v>
      </c>
      <c r="BF16">
        <f>O16+X16+AG16+AO16+AW16+BE16</f>
        <v>196</v>
      </c>
      <c r="BG16">
        <v>99</v>
      </c>
      <c r="BH16" s="19">
        <f>BF16-BG16</f>
        <v>97</v>
      </c>
      <c r="BN16">
        <f>IF(G16&gt;99,199,G16)</f>
        <v>199</v>
      </c>
      <c r="BO16">
        <f>IF(H16="",0,H16)</f>
        <v>0</v>
      </c>
      <c r="BP16">
        <f>IF(K16&gt;99,199,K16)</f>
        <v>0</v>
      </c>
      <c r="BQ16">
        <f>IF(L16="",0,L16)</f>
        <v>0</v>
      </c>
      <c r="BR16">
        <f>BN16+BP16</f>
        <v>199</v>
      </c>
      <c r="BS16">
        <f>IF(P16&gt;99,199,P16)</f>
        <v>8</v>
      </c>
      <c r="BT16">
        <f>IF(Q16="",0,Q16)</f>
        <v>68</v>
      </c>
      <c r="BU16">
        <f>IF(T16&gt;99,199,T16)</f>
        <v>0</v>
      </c>
      <c r="BV16">
        <f>IF(U16="",0,U16)</f>
        <v>0</v>
      </c>
      <c r="BW16">
        <f>BS16+BU16</f>
        <v>8</v>
      </c>
      <c r="BX16">
        <f>IF(Y16&gt;99,199,Y16)</f>
        <v>0</v>
      </c>
      <c r="BY16">
        <f>IF(Z16="",0,Z16)</f>
        <v>0</v>
      </c>
      <c r="BZ16">
        <f>IF(AC16&gt;99,199,AC16)</f>
        <v>0</v>
      </c>
      <c r="CA16">
        <f>IF(AD16="",0,AD16)</f>
        <v>0</v>
      </c>
      <c r="CB16">
        <f>BX16+BZ16</f>
        <v>0</v>
      </c>
      <c r="CC16">
        <f>IF(AH16&gt;99,199,AH16)</f>
        <v>0</v>
      </c>
      <c r="CD16">
        <f>IF(AI16="",0,AI16)</f>
        <v>0</v>
      </c>
      <c r="CE16">
        <f>IF(AK16&gt;99,199,AK16)</f>
        <v>0</v>
      </c>
      <c r="CF16">
        <f>IF(AL16="",0,AL16)</f>
        <v>0</v>
      </c>
      <c r="CG16">
        <f>CC16+CE16</f>
        <v>0</v>
      </c>
      <c r="CH16">
        <f>IF(AP16&gt;99,199,AP16)</f>
        <v>0</v>
      </c>
      <c r="CI16">
        <f>IF(AQ16="",0,AQ16)</f>
        <v>0</v>
      </c>
      <c r="CJ16">
        <f>IF(AS16&gt;99,199,AS16)</f>
        <v>0</v>
      </c>
      <c r="CK16">
        <f>IF(AT16="",0,AT16)</f>
        <v>0</v>
      </c>
      <c r="CL16">
        <f>CH16+CJ16</f>
        <v>0</v>
      </c>
      <c r="CM16">
        <f>IF(AX16&gt;99,199,AX16)</f>
        <v>0</v>
      </c>
      <c r="CN16">
        <f>IF(AY16="",0,AY16)</f>
        <v>0</v>
      </c>
      <c r="CO16">
        <f>IF(BA16&gt;99,199,BA16)</f>
        <v>0</v>
      </c>
      <c r="CP16">
        <f>IF(BB16="",0,BB16)</f>
        <v>0</v>
      </c>
      <c r="CQ16">
        <f>CM16+CO16</f>
        <v>0</v>
      </c>
    </row>
    <row r="17" spans="1:60" x14ac:dyDescent="0.25">
      <c r="A17" s="1">
        <f t="shared" si="0"/>
        <v>9</v>
      </c>
      <c r="B17" s="1" t="s">
        <v>276</v>
      </c>
      <c r="C17" s="96" t="s">
        <v>263</v>
      </c>
      <c r="D17" s="96" t="s">
        <v>264</v>
      </c>
      <c r="F17" s="96" t="s">
        <v>137</v>
      </c>
      <c r="O17" s="57">
        <v>99</v>
      </c>
      <c r="P17" s="113" t="s">
        <v>138</v>
      </c>
      <c r="S17" s="112"/>
      <c r="X17" s="58">
        <v>90</v>
      </c>
      <c r="AB17" s="115"/>
      <c r="AG17" s="57">
        <v>90</v>
      </c>
      <c r="BF17">
        <f t="shared" si="1"/>
        <v>279</v>
      </c>
      <c r="BG17">
        <v>99</v>
      </c>
      <c r="BH17" s="19">
        <f t="shared" si="2"/>
        <v>180</v>
      </c>
    </row>
    <row r="18" spans="1:60" x14ac:dyDescent="0.25">
      <c r="C18" s="96"/>
      <c r="S18" s="112"/>
    </row>
    <row r="19" spans="1:60" x14ac:dyDescent="0.25">
      <c r="S19" s="112"/>
    </row>
  </sheetData>
  <sortState xmlns:xlrd2="http://schemas.microsoft.com/office/spreadsheetml/2017/richdata2" ref="A9:XFD16">
    <sortCondition ref="O9"/>
  </sortState>
  <mergeCells count="32">
    <mergeCell ref="A1:BL1"/>
    <mergeCell ref="A3:B3"/>
    <mergeCell ref="C3:E3"/>
    <mergeCell ref="F3:O3"/>
    <mergeCell ref="P3:X3"/>
    <mergeCell ref="Y3:AO5"/>
    <mergeCell ref="BF3:BI3"/>
    <mergeCell ref="BK3:BL7"/>
    <mergeCell ref="A4:B4"/>
    <mergeCell ref="C4:E4"/>
    <mergeCell ref="F4:O4"/>
    <mergeCell ref="P4:X4"/>
    <mergeCell ref="BF4:BI4"/>
    <mergeCell ref="A5:B5"/>
    <mergeCell ref="C5:E5"/>
    <mergeCell ref="F5:O5"/>
    <mergeCell ref="P5:X5"/>
    <mergeCell ref="BF5:BI5"/>
    <mergeCell ref="A6:E7"/>
    <mergeCell ref="G6:O6"/>
    <mergeCell ref="P6:X6"/>
    <mergeCell ref="Y6:AG6"/>
    <mergeCell ref="AH6:AO6"/>
    <mergeCell ref="AX6:BE6"/>
    <mergeCell ref="BF6:BH6"/>
    <mergeCell ref="G7:O7"/>
    <mergeCell ref="P7:X7"/>
    <mergeCell ref="Y7:AG7"/>
    <mergeCell ref="AH7:AO7"/>
    <mergeCell ref="AP7:AW7"/>
    <mergeCell ref="AX7:BE7"/>
    <mergeCell ref="AP6:AW6"/>
  </mergeCells>
  <dataValidations count="8">
    <dataValidation type="whole" allowBlank="1" showInputMessage="1" showErrorMessage="1" sqref="BJ3" xr:uid="{3AE24C82-89DA-45F7-A0B4-F40606C21EB7}">
      <formula1>1</formula1>
      <formula2>4</formula2>
    </dataValidation>
    <dataValidation type="whole" allowBlank="1" showInputMessage="1" showErrorMessage="1" sqref="BJ4" xr:uid="{7AB551DD-B2DD-415C-BDB3-4E548D8216A8}">
      <formula1>1</formula1>
      <formula2>2</formula2>
    </dataValidation>
    <dataValidation type="whole" operator="lessThan" allowBlank="1" showInputMessage="1" showErrorMessage="1" sqref="BJ5" xr:uid="{6983F620-EBB8-4CF4-82B8-DFE21A86712E}">
      <formula1>9</formula1>
    </dataValidation>
    <dataValidation type="whole" operator="lessThan" allowBlank="1" showInputMessage="1" showErrorMessage="1" sqref="BJ6" xr:uid="{B175AC7A-57E0-495F-A57A-E2389FE7E092}">
      <formula1>340</formula1>
    </dataValidation>
    <dataValidation type="list" allowBlank="1" showInputMessage="1" showErrorMessage="1" sqref="BK1:BK2 BK17:BK65516 BK9:BK16" xr:uid="{C66E0FE4-2296-4218-BE34-73553544C232}">
      <formula1>"ja,nee"</formula1>
    </dataValidation>
    <dataValidation type="decimal" allowBlank="1" showInputMessage="1" showErrorMessage="1" sqref="H1:H2 L1:L2 Q1:Q2 U1:U2 Z1:Z2 AD1:AD2 AL1:AL2 AI1:AI2 AQ1:AQ2 AT1:AT2 BB1:BB2 AY1:AY2 AL17:AL65516 AL9:AL16 H17:H65516 H9:H16 AD17:AD65516 AD9:AD16 Z17:Z65516 Z9:Z16 Q17:Q65516 Q9:Q16 U17:U65516 U9:U16 L17:L65516 L9:L16 AI17:AI65516 AI9:AI16 AT17:AT65516 AT9:AT16 AQ17:AQ65516 AQ9:AQ16 BB17:BB65516 BB9:BB16 AY17:AY65516 AY9:AY16" xr:uid="{341D542F-BCC1-4843-808D-90923A2C9A0F}">
      <formula1>0</formula1>
      <formula2>100</formula2>
    </dataValidation>
    <dataValidation type="decimal" allowBlank="1" showInputMessage="1" showErrorMessage="1" sqref="M1:M2 I1:J2 V1:V2 R1:S2 AJ1:AJ2 AE1:AE2 AA1:AB2 AM1:AM2 AU1:AU2 AR1:AR2 AZ1:AZ2 BC1:BC2 M17:M65516 M9:M16 AA17:AB65516 AA9:AB16 V17:V65516 V9:V16 I17:J65516 I9:J16 AE17:AE65516 AE9:AE16 AJ17:AJ65516 AJ9:AJ16 R17:S65516 R9:S16 AM17:AM65516 AM9:AM16 AR17:AR65516 AR9:AR16 AU17:AU65516 AU9:AU16 AZ17:AZ65516 AZ9:AZ16 BC17:BC65516 BC9:BC16" xr:uid="{82D2F4E4-7335-486D-943F-810C004E87D0}">
      <formula1>0</formula1>
      <formula2>10</formula2>
    </dataValidation>
    <dataValidation operator="lessThan" allowBlank="1" showInputMessage="1" showErrorMessage="1" sqref="P1:P2 AH1:AH2 AX1:AX2 P17:P65516 P9:P16 AH17:AH65516 AH9:AH16 AX17:AX65516 AX9:AX16" xr:uid="{A678FDA6-43DD-45B6-8BDC-2D6A31DB5768}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2513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4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5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19050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6" r:id="rId7" name="Button 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7" r:id="rId8" name="Button 5">
              <controlPr defaultSize="0" print="0" autoFill="0" autoPict="0" macro="[0]!verbergen">
                <anchor moveWithCells="1" sizeWithCells="1">
                  <from>
                    <xdr:col>62</xdr:col>
                    <xdr:colOff>31750</xdr:colOff>
                    <xdr:row>2</xdr:row>
                    <xdr:rowOff>12700</xdr:rowOff>
                  </from>
                  <to>
                    <xdr:col>64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8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12700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9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12700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0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190500</xdr:colOff>
                    <xdr:row>7</xdr:row>
                    <xdr:rowOff>19050</xdr:rowOff>
                  </from>
                  <to>
                    <xdr:col>33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1" r:id="rId12" name="Button 9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2" r:id="rId13" name="Button 10">
              <controlPr defaultSize="0" print="0" autoFill="0" autoPict="0" macro="[0]!Sort_Beste_Punten">
                <anchor moveWithCells="1" sizeWithCells="1">
                  <from>
                    <xdr:col>59</xdr:col>
                    <xdr:colOff>19050</xdr:colOff>
                    <xdr:row>6</xdr:row>
                    <xdr:rowOff>19050</xdr:rowOff>
                  </from>
                  <to>
                    <xdr:col>60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3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4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5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19050</xdr:colOff>
                    <xdr:row>7</xdr:row>
                    <xdr:rowOff>12700</xdr:rowOff>
                  </from>
                  <to>
                    <xdr:col>31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6" r:id="rId17" name="Button 1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7" r:id="rId18" name="Button 15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39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8" r:id="rId19" name="Button 16">
              <controlPr defaultSize="0" print="0" autoFill="0" autoPict="0" macro="[0]!Sort_Pl_Punten_5">
                <anchor moveWithCells="1" sizeWithCells="1">
                  <from>
                    <xdr:col>41</xdr:col>
                    <xdr:colOff>0</xdr:colOff>
                    <xdr:row>7</xdr:row>
                    <xdr:rowOff>19050</xdr:rowOff>
                  </from>
                  <to>
                    <xdr:col>48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29" r:id="rId20" name="Button 17">
              <controlPr defaultSize="0" print="0" autoFill="0" autoPict="0" macro="[0]!Sort_Punten_3">
                <anchor moveWithCells="1" sizeWithCells="1">
                  <from>
                    <xdr:col>41</xdr:col>
                    <xdr:colOff>0</xdr:colOff>
                    <xdr:row>6</xdr:row>
                    <xdr:rowOff>152400</xdr:rowOff>
                  </from>
                  <to>
                    <xdr:col>47</xdr:col>
                    <xdr:colOff>38100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0" r:id="rId21" name="Button 18">
              <controlPr defaultSize="0" print="0" autoFill="0" autoPict="0" macro="[0]!Sort_Pl_Punten_4">
                <anchor moveWithCells="1" sizeWithCells="1">
                  <from>
                    <xdr:col>49</xdr:col>
                    <xdr:colOff>0</xdr:colOff>
                    <xdr:row>7</xdr:row>
                    <xdr:rowOff>12700</xdr:rowOff>
                  </from>
                  <to>
                    <xdr:col>55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1" r:id="rId22" name="Button 19">
              <controlPr defaultSize="0" print="0" autoFill="0" autoPict="0" macro="[0]!Sort_Pl_Punten_6">
                <anchor moveWithCells="1" sizeWithCells="1">
                  <from>
                    <xdr:col>56</xdr:col>
                    <xdr:colOff>31750</xdr:colOff>
                    <xdr:row>7</xdr:row>
                    <xdr:rowOff>0</xdr:rowOff>
                  </from>
                  <to>
                    <xdr:col>56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2" r:id="rId23" name="Button 20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19050</xdr:rowOff>
                  </from>
                  <to>
                    <xdr:col>40</xdr:col>
                    <xdr:colOff>171450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3" r:id="rId24" name="Button 21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4" r:id="rId25" name="Button 22">
              <controlPr defaultSize="0" print="0" autoFill="0" autoPict="0" macro="[1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5" r:id="rId26" name="Button 23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6" r:id="rId27" name="Button 24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7" r:id="rId28" name="Button 25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8" r:id="rId29" name="Button 26">
              <controlPr defaultSize="0" print="0" autoFill="0" autoPict="0" macro="[0]!Sort_Punten_2">
                <anchor moveWithCells="1" sizeWithCells="1">
                  <from>
                    <xdr:col>24</xdr:col>
                    <xdr:colOff>19050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39" r:id="rId30" name="Button 27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0" r:id="rId31" name="Button 28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1" r:id="rId32" name="Button 29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2" r:id="rId33" name="Button 30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3" r:id="rId34" name="Button 31">
              <controlPr defaultSize="0" print="0" autoFill="0" autoPict="0" macro="[0]!Sort_Punten_2">
                <anchor moveWithCells="1" sizeWithCells="1">
                  <from>
                    <xdr:col>6</xdr:col>
                    <xdr:colOff>19050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4" r:id="rId35" name="Button 32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12700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5" r:id="rId36" name="Button 33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6" r:id="rId37" name="Button 34">
              <controlPr defaultSize="0" print="0" autoFill="0" autoPict="0" macro="[1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7" r:id="rId38" name="Button 35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8" r:id="rId39" name="Button 36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49" r:id="rId40" name="Button 37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B2FC-7523-4A87-BD59-96AF7AB394B0}">
  <sheetPr codeName="Blad13">
    <pageSetUpPr fitToPage="1"/>
  </sheetPr>
  <dimension ref="A1:CQ14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P10" sqref="P10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4.54296875" style="62" customWidth="1"/>
    <col min="9" max="10" width="4.1796875" style="62" customWidth="1"/>
    <col min="11" max="11" width="3.7265625" style="82" customWidth="1"/>
    <col min="12" max="12" width="4.54296875" style="63" customWidth="1"/>
    <col min="13" max="13" width="4.1796875" style="63" customWidth="1"/>
    <col min="14" max="15" width="3" style="57" customWidth="1"/>
    <col min="16" max="16" width="3.7265625" style="58" customWidth="1"/>
    <col min="17" max="17" width="4.54296875" style="65" customWidth="1"/>
    <col min="18" max="19" width="4.1796875" style="65" customWidth="1"/>
    <col min="20" max="20" width="3.7265625" style="58" customWidth="1"/>
    <col min="21" max="21" width="4.54296875" style="65" customWidth="1"/>
    <col min="22" max="22" width="4.1796875" style="65" customWidth="1"/>
    <col min="23" max="24" width="3" style="58" customWidth="1"/>
    <col min="25" max="25" width="3.7265625" style="57" customWidth="1"/>
    <col min="26" max="26" width="4.54296875" style="63" customWidth="1"/>
    <col min="27" max="28" width="4.1796875" style="63" customWidth="1"/>
    <col min="29" max="29" width="3.7265625" style="57" customWidth="1"/>
    <col min="30" max="30" width="4.54296875" style="63" customWidth="1"/>
    <col min="31" max="31" width="4.1796875" style="63" customWidth="1"/>
    <col min="32" max="33" width="3" style="57" customWidth="1"/>
    <col min="34" max="34" width="3.7265625" style="58" hidden="1" customWidth="1"/>
    <col min="35" max="35" width="4.54296875" style="65" hidden="1" customWidth="1"/>
    <col min="36" max="36" width="4.1796875" style="65" hidden="1" customWidth="1"/>
    <col min="37" max="37" width="3.7265625" style="58" hidden="1" customWidth="1"/>
    <col min="38" max="38" width="4.54296875" style="65" hidden="1" customWidth="1"/>
    <col min="39" max="39" width="4.1796875" style="65" hidden="1" customWidth="1"/>
    <col min="40" max="41" width="3" style="58" hidden="1" customWidth="1"/>
    <col min="42" max="42" width="3.7265625" style="57" hidden="1" customWidth="1"/>
    <col min="43" max="43" width="4.54296875" style="63" hidden="1" customWidth="1"/>
    <col min="44" max="44" width="4.1796875" style="63" hidden="1" customWidth="1"/>
    <col min="45" max="45" width="3.7265625" style="57" hidden="1" customWidth="1"/>
    <col min="46" max="46" width="4.54296875" style="63" hidden="1" customWidth="1"/>
    <col min="47" max="47" width="4.1796875" style="63" hidden="1" customWidth="1"/>
    <col min="48" max="49" width="3" style="57" hidden="1" customWidth="1"/>
    <col min="50" max="50" width="3.7265625" style="58" hidden="1" customWidth="1"/>
    <col min="51" max="51" width="4.54296875" style="65" hidden="1" customWidth="1"/>
    <col min="52" max="52" width="4.1796875" style="65" hidden="1" customWidth="1"/>
    <col min="53" max="53" width="3.7265625" style="58" hidden="1" customWidth="1"/>
    <col min="54" max="54" width="4.54296875" style="65" hidden="1" customWidth="1"/>
    <col min="55" max="55" width="4.1796875" style="65" hidden="1" customWidth="1"/>
    <col min="56" max="57" width="3" style="58" hidden="1" customWidth="1"/>
    <col min="58" max="58" width="5.7265625" customWidth="1"/>
    <col min="59" max="59" width="5.54296875" bestFit="1" customWidth="1"/>
    <col min="60" max="60" width="6" customWidth="1"/>
    <col min="61" max="61" width="4" style="1" customWidth="1"/>
    <col min="62" max="62" width="4.81640625" style="1" customWidth="1"/>
    <col min="63" max="63" width="5.453125" style="1" customWidth="1"/>
    <col min="64" max="64" width="17.26953125" style="1" customWidth="1"/>
    <col min="66" max="66" width="4" hidden="1" customWidth="1"/>
    <col min="67" max="67" width="5" hidden="1" customWidth="1"/>
    <col min="68" max="68" width="4" hidden="1" customWidth="1"/>
    <col min="69" max="69" width="6.7265625" hidden="1" customWidth="1"/>
    <col min="70" max="70" width="5.7265625" hidden="1" customWidth="1"/>
    <col min="71" max="71" width="4" hidden="1" customWidth="1"/>
    <col min="72" max="72" width="5" hidden="1" customWidth="1"/>
    <col min="73" max="73" width="4" hidden="1" customWidth="1"/>
    <col min="74" max="74" width="6.7265625" hidden="1" customWidth="1"/>
    <col min="75" max="75" width="5.7265625" hidden="1" customWidth="1"/>
    <col min="76" max="76" width="4" hidden="1" customWidth="1"/>
    <col min="77" max="77" width="5" hidden="1" customWidth="1"/>
    <col min="78" max="78" width="4" hidden="1" customWidth="1"/>
    <col min="79" max="79" width="6.7265625" hidden="1" customWidth="1"/>
    <col min="80" max="80" width="5.7265625" hidden="1" customWidth="1"/>
    <col min="81" max="81" width="4" hidden="1" customWidth="1"/>
    <col min="82" max="82" width="5" hidden="1" customWidth="1"/>
    <col min="83" max="83" width="4" hidden="1" customWidth="1"/>
    <col min="84" max="84" width="6.7265625" hidden="1" customWidth="1"/>
    <col min="85" max="85" width="6.26953125" hidden="1" customWidth="1"/>
    <col min="86" max="86" width="4" hidden="1" customWidth="1"/>
    <col min="87" max="87" width="5" hidden="1" customWidth="1"/>
    <col min="88" max="88" width="4" hidden="1" customWidth="1"/>
    <col min="89" max="89" width="6.7265625" hidden="1" customWidth="1"/>
    <col min="90" max="90" width="6.26953125" hidden="1" customWidth="1"/>
    <col min="91" max="91" width="4" hidden="1" customWidth="1"/>
    <col min="92" max="92" width="5" hidden="1" customWidth="1"/>
    <col min="93" max="93" width="4" hidden="1" customWidth="1"/>
    <col min="94" max="94" width="6.7265625" hidden="1" customWidth="1"/>
    <col min="95" max="95" width="6.26953125" hidden="1" customWidth="1"/>
  </cols>
  <sheetData>
    <row r="1" spans="1:95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1"/>
    </row>
    <row r="2" spans="1:95" ht="12.75" hidden="1" customHeight="1" x14ac:dyDescent="0.25">
      <c r="A2" s="9"/>
      <c r="B2" s="9"/>
      <c r="C2" s="9"/>
      <c r="D2" s="9"/>
      <c r="E2" s="94"/>
      <c r="F2" s="9"/>
      <c r="G2" s="79"/>
      <c r="H2" s="60"/>
      <c r="I2" s="60"/>
      <c r="J2" s="60"/>
      <c r="K2" s="80"/>
      <c r="O2" s="57">
        <v>1</v>
      </c>
      <c r="P2" s="83"/>
      <c r="X2" s="58">
        <v>2</v>
      </c>
      <c r="Y2" s="79"/>
      <c r="AG2" s="57">
        <v>3</v>
      </c>
      <c r="AH2" s="83"/>
      <c r="AO2" s="58">
        <v>4</v>
      </c>
      <c r="AP2" s="79"/>
      <c r="AW2" s="57">
        <v>5</v>
      </c>
      <c r="AX2" s="83"/>
      <c r="BE2" s="58">
        <v>6</v>
      </c>
      <c r="BF2">
        <f>O2+X2+AG2+AO2+AW2+BE2</f>
        <v>21</v>
      </c>
      <c r="BG2" s="19">
        <f>IF($P$4&gt;0,(LARGE(($O2,$X2,$AG2,$AO2,$AW2,$BE2),1)),"0")</f>
        <v>6</v>
      </c>
      <c r="BH2" s="19">
        <f>BF2-BG2</f>
        <v>15</v>
      </c>
      <c r="BI2" s="1" t="str">
        <f>IF($P$4&gt;1,(LARGE(($O2,$X2,$AG2,$AO2,$AW2,$BE2),1))+(LARGE(($O2,$X2,$AG2,$AO2,$AW2,$BE2),2)),"0")</f>
        <v>0</v>
      </c>
      <c r="BN2">
        <f>IF(G2&gt;99,199,G2)</f>
        <v>0</v>
      </c>
      <c r="BO2">
        <f>IF(H2="",0,H2)</f>
        <v>0</v>
      </c>
      <c r="BP2">
        <f>IF(K2&gt;99,199,K2)</f>
        <v>0</v>
      </c>
      <c r="BQ2">
        <f>IF(L2="",0,L2)</f>
        <v>0</v>
      </c>
      <c r="BR2">
        <f>BN2+BP2</f>
        <v>0</v>
      </c>
      <c r="BS2">
        <f>IF(P2&gt;99,199,P2)</f>
        <v>0</v>
      </c>
      <c r="BT2">
        <f>IF(Q2="",0,Q2)</f>
        <v>0</v>
      </c>
      <c r="BU2">
        <f>IF(T2&gt;99,199,T2)</f>
        <v>0</v>
      </c>
      <c r="BV2">
        <f>IF(U2="",0,U2)</f>
        <v>0</v>
      </c>
      <c r="BW2">
        <f>BS2+BU2</f>
        <v>0</v>
      </c>
      <c r="BX2">
        <f>IF(Y2&gt;99,199,Y2)</f>
        <v>0</v>
      </c>
      <c r="BY2">
        <f>IF(Z2="",0,Z2)</f>
        <v>0</v>
      </c>
      <c r="BZ2">
        <f>IF(AC2&gt;99,199,AC2)</f>
        <v>0</v>
      </c>
      <c r="CA2">
        <f>IF(AD2="",0,AD2)</f>
        <v>0</v>
      </c>
      <c r="CB2">
        <f>BX2+BZ2</f>
        <v>0</v>
      </c>
      <c r="CC2">
        <f>IF(AH2&gt;99,199,AH2)</f>
        <v>0</v>
      </c>
      <c r="CD2">
        <f>IF(AI2="",0,AI2)</f>
        <v>0</v>
      </c>
      <c r="CE2">
        <f>IF(AK2&gt;99,199,AK2)</f>
        <v>0</v>
      </c>
      <c r="CF2">
        <f>IF(AL2="",0,AL2)</f>
        <v>0</v>
      </c>
      <c r="CG2">
        <f>CC2+CE2</f>
        <v>0</v>
      </c>
      <c r="CH2">
        <f>IF(AP2&gt;99,199,AP2)</f>
        <v>0</v>
      </c>
      <c r="CI2">
        <f>IF(AQ2="",0,AQ2)</f>
        <v>0</v>
      </c>
      <c r="CJ2">
        <f>IF(AS2&gt;99,199,AS2)</f>
        <v>0</v>
      </c>
      <c r="CK2">
        <f>IF(AT2="",0,AT2)</f>
        <v>0</v>
      </c>
      <c r="CL2">
        <f>CH2+CJ2</f>
        <v>0</v>
      </c>
      <c r="CM2">
        <f>IF(AX2&gt;99,199,AX2)</f>
        <v>0</v>
      </c>
      <c r="CN2">
        <f>IF(AY2="",0,AY2)</f>
        <v>0</v>
      </c>
      <c r="CO2">
        <f>IF(BA2&gt;99,199,BA2)</f>
        <v>0</v>
      </c>
      <c r="CP2">
        <f>IF(BB2="",0,BB2)</f>
        <v>0</v>
      </c>
      <c r="CQ2">
        <f>CM2+CO2</f>
        <v>0</v>
      </c>
    </row>
    <row r="3" spans="1:95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55"/>
      <c r="O3" s="141"/>
      <c r="P3" s="156">
        <v>2</v>
      </c>
      <c r="Q3" s="157"/>
      <c r="R3" s="157"/>
      <c r="S3" s="157"/>
      <c r="T3" s="157"/>
      <c r="U3" s="157"/>
      <c r="V3" s="157"/>
      <c r="W3" s="157"/>
      <c r="X3" s="158"/>
      <c r="Y3" s="159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1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154" t="s">
        <v>26</v>
      </c>
      <c r="BG3" s="155"/>
      <c r="BH3" s="155"/>
      <c r="BI3" s="141"/>
      <c r="BJ3" s="15">
        <f>Instellingen!B6</f>
        <v>3</v>
      </c>
      <c r="BK3" s="168"/>
      <c r="BL3" s="169"/>
    </row>
    <row r="4" spans="1:95" x14ac:dyDescent="0.25">
      <c r="A4" s="154" t="s">
        <v>9</v>
      </c>
      <c r="B4" s="141"/>
      <c r="C4" s="174" t="s">
        <v>149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55"/>
      <c r="O4" s="141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2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4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154"/>
      <c r="BG4" s="155"/>
      <c r="BH4" s="155"/>
      <c r="BI4" s="141"/>
      <c r="BJ4" s="15"/>
      <c r="BK4" s="170"/>
      <c r="BL4" s="171"/>
    </row>
    <row r="5" spans="1:95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55"/>
      <c r="O5" s="141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25" t="s">
        <v>12</v>
      </c>
      <c r="BG5" s="126"/>
      <c r="BH5" s="126"/>
      <c r="BI5" s="127"/>
      <c r="BJ5" s="8">
        <v>2</v>
      </c>
      <c r="BK5" s="170"/>
      <c r="BL5" s="171"/>
    </row>
    <row r="6" spans="1:95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4"/>
      <c r="O6" s="135"/>
      <c r="P6" s="136" t="str">
        <f>Instellingen!B41</f>
        <v>Gorssel-Zutphen</v>
      </c>
      <c r="Q6" s="137"/>
      <c r="R6" s="137"/>
      <c r="S6" s="137"/>
      <c r="T6" s="137"/>
      <c r="U6" s="137"/>
      <c r="V6" s="137"/>
      <c r="W6" s="137"/>
      <c r="X6" s="138"/>
      <c r="Y6" s="133" t="str">
        <f>Instellingen!B42</f>
        <v>Rheden</v>
      </c>
      <c r="Z6" s="134"/>
      <c r="AA6" s="134"/>
      <c r="AB6" s="134"/>
      <c r="AC6" s="134"/>
      <c r="AD6" s="134"/>
      <c r="AE6" s="134"/>
      <c r="AF6" s="134"/>
      <c r="AG6" s="135"/>
      <c r="AH6" s="136" t="str">
        <f>Instellingen!B43</f>
        <v xml:space="preserve"> </v>
      </c>
      <c r="AI6" s="137"/>
      <c r="AJ6" s="137"/>
      <c r="AK6" s="137"/>
      <c r="AL6" s="137"/>
      <c r="AM6" s="137"/>
      <c r="AN6" s="137"/>
      <c r="AO6" s="138"/>
      <c r="AP6" s="133" t="str">
        <f>Instellingen!B44</f>
        <v xml:space="preserve"> </v>
      </c>
      <c r="AQ6" s="134"/>
      <c r="AR6" s="134"/>
      <c r="AS6" s="134"/>
      <c r="AT6" s="134"/>
      <c r="AU6" s="134"/>
      <c r="AV6" s="134"/>
      <c r="AW6" s="135"/>
      <c r="AX6" s="136" t="str">
        <f>Instellingen!B45</f>
        <v xml:space="preserve"> </v>
      </c>
      <c r="AY6" s="137"/>
      <c r="AZ6" s="137"/>
      <c r="BA6" s="137"/>
      <c r="BB6" s="137"/>
      <c r="BC6" s="137"/>
      <c r="BD6" s="137"/>
      <c r="BE6" s="138"/>
      <c r="BF6" s="139" t="s">
        <v>28</v>
      </c>
      <c r="BG6" s="140"/>
      <c r="BH6" s="141"/>
      <c r="BI6" s="29"/>
      <c r="BJ6" s="15"/>
      <c r="BK6" s="170"/>
      <c r="BL6" s="171"/>
    </row>
    <row r="7" spans="1:95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3"/>
      <c r="O7" s="144"/>
      <c r="P7" s="145" t="str">
        <f>Instellingen!C41</f>
        <v>23 mei 2026</v>
      </c>
      <c r="Q7" s="146"/>
      <c r="R7" s="146"/>
      <c r="S7" s="146"/>
      <c r="T7" s="146"/>
      <c r="U7" s="146"/>
      <c r="V7" s="146"/>
      <c r="W7" s="146"/>
      <c r="X7" s="147"/>
      <c r="Y7" s="142" t="str">
        <f>Instellingen!C42</f>
        <v>30 mei 2026</v>
      </c>
      <c r="Z7" s="143"/>
      <c r="AA7" s="143"/>
      <c r="AB7" s="143"/>
      <c r="AC7" s="143"/>
      <c r="AD7" s="143"/>
      <c r="AE7" s="143"/>
      <c r="AF7" s="143"/>
      <c r="AG7" s="144"/>
      <c r="AH7" s="148" t="str">
        <f>Instellingen!C43</f>
        <v xml:space="preserve"> </v>
      </c>
      <c r="AI7" s="149"/>
      <c r="AJ7" s="149"/>
      <c r="AK7" s="149"/>
      <c r="AL7" s="149"/>
      <c r="AM7" s="149"/>
      <c r="AN7" s="149"/>
      <c r="AO7" s="150"/>
      <c r="AP7" s="148" t="str">
        <f>Instellingen!C44</f>
        <v xml:space="preserve"> </v>
      </c>
      <c r="AQ7" s="151"/>
      <c r="AR7" s="151"/>
      <c r="AS7" s="151"/>
      <c r="AT7" s="151"/>
      <c r="AU7" s="151"/>
      <c r="AV7" s="151"/>
      <c r="AW7" s="152"/>
      <c r="AX7" s="148" t="str">
        <f>Instellingen!C45</f>
        <v xml:space="preserve"> </v>
      </c>
      <c r="AY7" s="151"/>
      <c r="AZ7" s="151"/>
      <c r="BA7" s="151"/>
      <c r="BB7" s="151"/>
      <c r="BC7" s="151"/>
      <c r="BD7" s="151"/>
      <c r="BE7" s="152"/>
      <c r="BF7" s="32" t="s">
        <v>30</v>
      </c>
      <c r="BG7" s="10" t="s">
        <v>31</v>
      </c>
      <c r="BH7" s="5" t="s">
        <v>32</v>
      </c>
      <c r="BI7" s="3"/>
      <c r="BJ7" s="3"/>
      <c r="BK7" s="172"/>
      <c r="BL7" s="173"/>
    </row>
    <row r="8" spans="1:95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84" t="s">
        <v>69</v>
      </c>
      <c r="H8" s="73" t="s">
        <v>70</v>
      </c>
      <c r="I8" s="73" t="s">
        <v>71</v>
      </c>
      <c r="J8" s="73" t="s">
        <v>147</v>
      </c>
      <c r="K8" s="66" t="s">
        <v>72</v>
      </c>
      <c r="L8" s="73" t="s">
        <v>94</v>
      </c>
      <c r="M8" s="73" t="s">
        <v>148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147</v>
      </c>
      <c r="T8" s="66" t="s">
        <v>72</v>
      </c>
      <c r="U8" s="73" t="s">
        <v>94</v>
      </c>
      <c r="V8" s="73" t="s">
        <v>148</v>
      </c>
      <c r="W8" s="2" t="s">
        <v>4</v>
      </c>
      <c r="X8" s="2" t="s">
        <v>15</v>
      </c>
      <c r="Y8" s="84" t="s">
        <v>69</v>
      </c>
      <c r="Z8" s="73" t="s">
        <v>70</v>
      </c>
      <c r="AA8" s="73" t="s">
        <v>71</v>
      </c>
      <c r="AB8" s="73" t="s">
        <v>147</v>
      </c>
      <c r="AC8" s="66" t="s">
        <v>72</v>
      </c>
      <c r="AD8" s="73" t="s">
        <v>94</v>
      </c>
      <c r="AE8" s="73" t="s">
        <v>148</v>
      </c>
      <c r="AF8" s="2" t="s">
        <v>4</v>
      </c>
      <c r="AG8" s="2" t="s">
        <v>15</v>
      </c>
      <c r="AH8" s="84" t="s">
        <v>69</v>
      </c>
      <c r="AI8" s="73" t="s">
        <v>70</v>
      </c>
      <c r="AJ8" s="73" t="s">
        <v>71</v>
      </c>
      <c r="AK8" s="66" t="s">
        <v>72</v>
      </c>
      <c r="AL8" s="73" t="s">
        <v>73</v>
      </c>
      <c r="AM8" s="73" t="s">
        <v>74</v>
      </c>
      <c r="AN8" s="2" t="s">
        <v>4</v>
      </c>
      <c r="AO8" s="2" t="s">
        <v>15</v>
      </c>
      <c r="AP8" s="84" t="s">
        <v>69</v>
      </c>
      <c r="AQ8" s="73" t="s">
        <v>70</v>
      </c>
      <c r="AR8" s="73" t="s">
        <v>71</v>
      </c>
      <c r="AS8" s="66" t="s">
        <v>72</v>
      </c>
      <c r="AT8" s="73" t="s">
        <v>73</v>
      </c>
      <c r="AU8" s="73" t="s">
        <v>74</v>
      </c>
      <c r="AV8" s="2" t="s">
        <v>4</v>
      </c>
      <c r="AW8" s="2" t="s">
        <v>15</v>
      </c>
      <c r="AX8" s="84" t="s">
        <v>69</v>
      </c>
      <c r="AY8" s="73" t="s">
        <v>70</v>
      </c>
      <c r="AZ8" s="73" t="s">
        <v>71</v>
      </c>
      <c r="BA8" s="66" t="s">
        <v>72</v>
      </c>
      <c r="BB8" s="73" t="s">
        <v>73</v>
      </c>
      <c r="BC8" s="73" t="s">
        <v>74</v>
      </c>
      <c r="BD8" s="2" t="s">
        <v>4</v>
      </c>
      <c r="BE8" s="2" t="s">
        <v>15</v>
      </c>
      <c r="BF8" s="33" t="s">
        <v>22</v>
      </c>
      <c r="BG8" s="18" t="s">
        <v>22</v>
      </c>
      <c r="BH8" s="59" t="s">
        <v>22</v>
      </c>
      <c r="BI8" s="17" t="s">
        <v>16</v>
      </c>
      <c r="BJ8" s="17" t="s">
        <v>17</v>
      </c>
      <c r="BK8" s="7" t="s">
        <v>64</v>
      </c>
      <c r="BL8" s="2" t="s">
        <v>5</v>
      </c>
      <c r="BN8" s="67" t="s">
        <v>82</v>
      </c>
      <c r="BO8" s="67" t="s">
        <v>75</v>
      </c>
      <c r="BP8" s="67" t="s">
        <v>83</v>
      </c>
      <c r="BQ8" s="67" t="s">
        <v>76</v>
      </c>
      <c r="BR8" s="67" t="s">
        <v>93</v>
      </c>
      <c r="BS8" s="67" t="s">
        <v>84</v>
      </c>
      <c r="BT8" s="67" t="s">
        <v>77</v>
      </c>
      <c r="BU8" s="67" t="s">
        <v>85</v>
      </c>
      <c r="BV8" s="67" t="s">
        <v>97</v>
      </c>
      <c r="BW8" s="68" t="s">
        <v>92</v>
      </c>
      <c r="BX8" s="67" t="s">
        <v>86</v>
      </c>
      <c r="BY8" s="67" t="s">
        <v>78</v>
      </c>
      <c r="BZ8" s="67" t="s">
        <v>87</v>
      </c>
      <c r="CA8" s="67" t="s">
        <v>79</v>
      </c>
      <c r="CB8" s="68" t="s">
        <v>91</v>
      </c>
      <c r="CC8" s="67" t="s">
        <v>88</v>
      </c>
      <c r="CD8" s="67" t="s">
        <v>80</v>
      </c>
      <c r="CE8" s="67" t="s">
        <v>89</v>
      </c>
      <c r="CF8" s="68" t="s">
        <v>81</v>
      </c>
      <c r="CG8" s="68" t="s">
        <v>90</v>
      </c>
      <c r="CH8" s="68" t="s">
        <v>102</v>
      </c>
      <c r="CI8" s="68" t="s">
        <v>103</v>
      </c>
      <c r="CJ8" s="68" t="s">
        <v>104</v>
      </c>
      <c r="CK8" s="68" t="s">
        <v>105</v>
      </c>
      <c r="CL8" s="68" t="s">
        <v>106</v>
      </c>
      <c r="CM8" s="68" t="s">
        <v>107</v>
      </c>
      <c r="CN8" s="68" t="s">
        <v>108</v>
      </c>
      <c r="CO8" s="68" t="s">
        <v>109</v>
      </c>
      <c r="CP8" s="68" t="s">
        <v>110</v>
      </c>
      <c r="CQ8" s="68" t="s">
        <v>111</v>
      </c>
    </row>
    <row r="9" spans="1:95" x14ac:dyDescent="0.25">
      <c r="A9" s="1">
        <v>1</v>
      </c>
      <c r="B9" s="1" t="s">
        <v>194</v>
      </c>
      <c r="C9" s="1" t="s">
        <v>238</v>
      </c>
      <c r="D9" s="1" t="s">
        <v>195</v>
      </c>
      <c r="E9" s="91" t="s">
        <v>233</v>
      </c>
      <c r="F9" s="1" t="s">
        <v>136</v>
      </c>
      <c r="G9" s="57">
        <v>4</v>
      </c>
      <c r="H9" s="62">
        <v>75</v>
      </c>
      <c r="I9" s="62">
        <v>7.5</v>
      </c>
      <c r="N9" s="57">
        <v>3</v>
      </c>
      <c r="O9" s="57">
        <v>3</v>
      </c>
      <c r="P9" s="58">
        <v>0</v>
      </c>
      <c r="Q9" s="65">
        <v>80</v>
      </c>
      <c r="R9" s="65">
        <v>8</v>
      </c>
      <c r="S9" s="112">
        <v>1</v>
      </c>
      <c r="T9" s="58">
        <v>0</v>
      </c>
      <c r="U9" s="65">
        <v>41.48</v>
      </c>
      <c r="V9" s="112">
        <v>1</v>
      </c>
      <c r="W9" s="58">
        <v>2</v>
      </c>
      <c r="X9" s="58">
        <v>1</v>
      </c>
      <c r="Y9" s="57">
        <v>0</v>
      </c>
      <c r="Z9" s="63">
        <v>68</v>
      </c>
      <c r="AA9" s="63">
        <v>6.5</v>
      </c>
      <c r="AB9" s="116">
        <v>2</v>
      </c>
      <c r="AG9" s="57">
        <v>2</v>
      </c>
      <c r="BF9">
        <f>O9+X9+AG9+AO9+AW9+BE9</f>
        <v>6</v>
      </c>
      <c r="BG9">
        <v>3</v>
      </c>
      <c r="BH9" s="19">
        <f>BF9-BG9</f>
        <v>3</v>
      </c>
      <c r="BI9" s="1">
        <v>1</v>
      </c>
      <c r="BL9" s="96" t="s">
        <v>282</v>
      </c>
      <c r="BN9">
        <f>IF(G9&gt;99,199,G9)</f>
        <v>4</v>
      </c>
      <c r="BO9">
        <f>IF(H9="",0,H9)</f>
        <v>75</v>
      </c>
      <c r="BP9">
        <f>IF(K9&gt;99,199,K9)</f>
        <v>0</v>
      </c>
      <c r="BQ9">
        <f>IF(L9="",0,L9)</f>
        <v>0</v>
      </c>
      <c r="BR9">
        <f>BN9+BP9</f>
        <v>4</v>
      </c>
      <c r="BS9">
        <f>IF(P9&gt;99,199,P9)</f>
        <v>0</v>
      </c>
      <c r="BT9">
        <f>IF(Q9="",0,Q9)</f>
        <v>80</v>
      </c>
      <c r="BU9">
        <f>IF(T9&gt;99,199,T9)</f>
        <v>0</v>
      </c>
      <c r="BV9">
        <f>IF(U9="",0,U9)</f>
        <v>41.48</v>
      </c>
      <c r="BW9">
        <f>BS9+BU9</f>
        <v>0</v>
      </c>
      <c r="BX9">
        <f>IF(Y9&gt;99,199,Y9)</f>
        <v>0</v>
      </c>
      <c r="BY9">
        <f>IF(Z9="",0,Z9)</f>
        <v>68</v>
      </c>
      <c r="BZ9">
        <f>IF(AC9&gt;99,199,AC9)</f>
        <v>0</v>
      </c>
      <c r="CA9">
        <f>IF(AD9="",0,AD9)</f>
        <v>0</v>
      </c>
      <c r="CB9">
        <f>BX9+BZ9</f>
        <v>0</v>
      </c>
      <c r="CC9">
        <f>IF(AH9&gt;99,199,AH9)</f>
        <v>0</v>
      </c>
      <c r="CD9">
        <f>IF(AI9="",0,AI9)</f>
        <v>0</v>
      </c>
      <c r="CE9">
        <f>IF(AK9&gt;99,199,AK9)</f>
        <v>0</v>
      </c>
      <c r="CF9">
        <f>IF(AL9="",0,AL9)</f>
        <v>0</v>
      </c>
      <c r="CG9">
        <f>CC9+CE9</f>
        <v>0</v>
      </c>
      <c r="CH9">
        <f>IF(AP9&gt;99,199,AP9)</f>
        <v>0</v>
      </c>
      <c r="CI9">
        <f>IF(AQ9="",0,AQ9)</f>
        <v>0</v>
      </c>
      <c r="CJ9">
        <f>IF(AS9&gt;99,199,AS9)</f>
        <v>0</v>
      </c>
      <c r="CK9">
        <f>IF(AT9="",0,AT9)</f>
        <v>0</v>
      </c>
      <c r="CL9">
        <f>CH9+CJ9</f>
        <v>0</v>
      </c>
      <c r="CM9">
        <f>IF(AX9&gt;99,199,AX9)</f>
        <v>0</v>
      </c>
      <c r="CN9">
        <f>IF(AY9="",0,AY9)</f>
        <v>0</v>
      </c>
      <c r="CO9">
        <f>IF(BA9&gt;99,199,BA9)</f>
        <v>0</v>
      </c>
      <c r="CP9">
        <f>IF(BB9="",0,BB9)</f>
        <v>0</v>
      </c>
      <c r="CQ9">
        <f>CM9+CO9</f>
        <v>0</v>
      </c>
    </row>
    <row r="10" spans="1:95" x14ac:dyDescent="0.25">
      <c r="A10" s="1">
        <v>2</v>
      </c>
      <c r="B10" s="96" t="s">
        <v>187</v>
      </c>
      <c r="C10" s="1" t="s">
        <v>232</v>
      </c>
      <c r="D10" s="1" t="s">
        <v>188</v>
      </c>
      <c r="E10" s="91" t="s">
        <v>233</v>
      </c>
      <c r="F10" s="1" t="s">
        <v>136</v>
      </c>
      <c r="G10" s="57">
        <v>0</v>
      </c>
      <c r="H10" s="62">
        <v>80.5</v>
      </c>
      <c r="I10" s="62">
        <v>8</v>
      </c>
      <c r="K10" s="82">
        <v>4</v>
      </c>
      <c r="L10" s="63">
        <v>42.72</v>
      </c>
      <c r="N10" s="57">
        <v>1</v>
      </c>
      <c r="O10" s="57">
        <v>1</v>
      </c>
      <c r="P10" s="58">
        <v>4</v>
      </c>
      <c r="Q10" s="65">
        <v>82.5</v>
      </c>
      <c r="R10" s="65">
        <v>8</v>
      </c>
      <c r="S10" s="112">
        <v>2</v>
      </c>
      <c r="V10" s="112"/>
      <c r="X10" s="58">
        <v>2</v>
      </c>
      <c r="Y10" s="57">
        <v>24</v>
      </c>
      <c r="Z10" s="63">
        <v>70</v>
      </c>
      <c r="AA10" s="63">
        <v>7</v>
      </c>
      <c r="AB10" s="116">
        <v>3</v>
      </c>
      <c r="AG10" s="57">
        <v>3</v>
      </c>
      <c r="BF10">
        <f>O10+X10+AG10+AO10+AW10+BE10</f>
        <v>6</v>
      </c>
      <c r="BG10">
        <v>3</v>
      </c>
      <c r="BH10" s="19">
        <f>BF10-BG10</f>
        <v>3</v>
      </c>
      <c r="BI10" s="1">
        <v>2</v>
      </c>
      <c r="BL10" s="96" t="s">
        <v>283</v>
      </c>
      <c r="BN10">
        <f>IF(G10&gt;99,199,G10)</f>
        <v>0</v>
      </c>
      <c r="BO10">
        <f>IF(H10="",0,H10)</f>
        <v>80.5</v>
      </c>
      <c r="BP10">
        <f>IF(K10&gt;99,199,K10)</f>
        <v>4</v>
      </c>
      <c r="BQ10">
        <f>IF(L10="",0,L10)</f>
        <v>42.72</v>
      </c>
      <c r="BR10">
        <f>BN10+BP10</f>
        <v>4</v>
      </c>
      <c r="BS10">
        <f>IF(P10&gt;99,199,P10)</f>
        <v>4</v>
      </c>
      <c r="BT10">
        <f>IF(Q10="",0,Q10)</f>
        <v>82.5</v>
      </c>
      <c r="BU10">
        <f>IF(T10&gt;99,199,T10)</f>
        <v>0</v>
      </c>
      <c r="BV10">
        <f>IF(U10="",0,U10)</f>
        <v>0</v>
      </c>
      <c r="BW10">
        <f>BS10+BU10</f>
        <v>4</v>
      </c>
      <c r="BX10">
        <f>IF(Y10&gt;99,199,Y10)</f>
        <v>24</v>
      </c>
      <c r="BY10">
        <f>IF(Z10="",0,Z10)</f>
        <v>70</v>
      </c>
      <c r="BZ10">
        <f>IF(AC10&gt;99,199,AC10)</f>
        <v>0</v>
      </c>
      <c r="CA10">
        <f>IF(AD10="",0,AD10)</f>
        <v>0</v>
      </c>
      <c r="CB10">
        <f>BX10+BZ10</f>
        <v>24</v>
      </c>
      <c r="CC10">
        <f>IF(AH10&gt;99,199,AH10)</f>
        <v>0</v>
      </c>
      <c r="CD10">
        <f>IF(AI10="",0,AI10)</f>
        <v>0</v>
      </c>
      <c r="CE10">
        <f>IF(AK10&gt;99,199,AK10)</f>
        <v>0</v>
      </c>
      <c r="CF10">
        <f>IF(AL10="",0,AL10)</f>
        <v>0</v>
      </c>
      <c r="CG10">
        <f>CC10+CE10</f>
        <v>0</v>
      </c>
      <c r="CH10">
        <f>IF(AP10&gt;99,199,AP10)</f>
        <v>0</v>
      </c>
      <c r="CI10">
        <f>IF(AQ10="",0,AQ10)</f>
        <v>0</v>
      </c>
      <c r="CJ10">
        <f>IF(AS10&gt;99,199,AS10)</f>
        <v>0</v>
      </c>
      <c r="CK10">
        <f>IF(AT10="",0,AT10)</f>
        <v>0</v>
      </c>
      <c r="CL10">
        <f>CH10+CJ10</f>
        <v>0</v>
      </c>
      <c r="CM10">
        <f>IF(AX10&gt;99,199,AX10)</f>
        <v>0</v>
      </c>
      <c r="CN10">
        <f>IF(AY10="",0,AY10)</f>
        <v>0</v>
      </c>
      <c r="CO10">
        <f>IF(BA10&gt;99,199,BA10)</f>
        <v>0</v>
      </c>
      <c r="CP10">
        <f>IF(BB10="",0,BB10)</f>
        <v>0</v>
      </c>
      <c r="CQ10">
        <f>CM10+CO10</f>
        <v>0</v>
      </c>
    </row>
    <row r="11" spans="1:95" x14ac:dyDescent="0.25">
      <c r="A11" s="1">
        <v>3</v>
      </c>
      <c r="B11" s="1" t="s">
        <v>277</v>
      </c>
      <c r="C11" s="96" t="s">
        <v>265</v>
      </c>
      <c r="D11" s="96" t="s">
        <v>266</v>
      </c>
      <c r="F11" s="1" t="s">
        <v>136</v>
      </c>
      <c r="O11" s="57">
        <v>99</v>
      </c>
      <c r="P11" s="58">
        <v>4</v>
      </c>
      <c r="Q11" s="65">
        <v>70</v>
      </c>
      <c r="R11" s="65">
        <v>7</v>
      </c>
      <c r="S11" s="112">
        <v>3</v>
      </c>
      <c r="V11" s="112"/>
      <c r="X11" s="58">
        <v>3</v>
      </c>
      <c r="Y11" s="57">
        <v>0</v>
      </c>
      <c r="Z11" s="63">
        <v>78</v>
      </c>
      <c r="AA11" s="63">
        <v>8</v>
      </c>
      <c r="AB11" s="116">
        <v>1</v>
      </c>
      <c r="AG11" s="57">
        <v>1</v>
      </c>
      <c r="BF11">
        <f>O11+X11+AG11+AO11+AW11+BE11</f>
        <v>103</v>
      </c>
      <c r="BG11">
        <v>99</v>
      </c>
      <c r="BH11" s="19">
        <f>BF11-BG11</f>
        <v>4</v>
      </c>
      <c r="BJ11" s="1">
        <v>1</v>
      </c>
    </row>
    <row r="12" spans="1:95" x14ac:dyDescent="0.25">
      <c r="S12" s="112"/>
      <c r="V12" s="112"/>
    </row>
    <row r="13" spans="1:95" x14ac:dyDescent="0.25">
      <c r="S13" s="112"/>
      <c r="V13" s="112"/>
    </row>
    <row r="14" spans="1:95" x14ac:dyDescent="0.25">
      <c r="S14" s="112"/>
      <c r="V14" s="112"/>
    </row>
  </sheetData>
  <sortState xmlns:xlrd2="http://schemas.microsoft.com/office/spreadsheetml/2017/richdata2" ref="A10:XFD11">
    <sortCondition ref="O10"/>
  </sortState>
  <mergeCells count="32">
    <mergeCell ref="A1:BL1"/>
    <mergeCell ref="A3:B3"/>
    <mergeCell ref="C3:E3"/>
    <mergeCell ref="F3:O3"/>
    <mergeCell ref="P3:X3"/>
    <mergeCell ref="Y3:AO5"/>
    <mergeCell ref="BF3:BI3"/>
    <mergeCell ref="BK3:BL7"/>
    <mergeCell ref="A4:B4"/>
    <mergeCell ref="C4:E4"/>
    <mergeCell ref="F4:O4"/>
    <mergeCell ref="P4:X4"/>
    <mergeCell ref="BF4:BI4"/>
    <mergeCell ref="A5:B5"/>
    <mergeCell ref="C5:E5"/>
    <mergeCell ref="F5:O5"/>
    <mergeCell ref="P5:X5"/>
    <mergeCell ref="BF5:BI5"/>
    <mergeCell ref="A6:E7"/>
    <mergeCell ref="G6:O6"/>
    <mergeCell ref="P6:X6"/>
    <mergeCell ref="Y6:AG6"/>
    <mergeCell ref="AH6:AO6"/>
    <mergeCell ref="AX6:BE6"/>
    <mergeCell ref="BF6:BH6"/>
    <mergeCell ref="G7:O7"/>
    <mergeCell ref="P7:X7"/>
    <mergeCell ref="Y7:AG7"/>
    <mergeCell ref="AH7:AO7"/>
    <mergeCell ref="AP7:AW7"/>
    <mergeCell ref="AX7:BE7"/>
    <mergeCell ref="AP6:AW6"/>
  </mergeCells>
  <dataValidations count="8">
    <dataValidation operator="lessThan" allowBlank="1" showInputMessage="1" showErrorMessage="1" sqref="P1:P2 AH1:AH2 AX1:AX2 AX9:AX65515 AH9:AH65515 P9:P65515" xr:uid="{8836A7FA-59EB-4D1C-8A9D-D65AC456F22F}"/>
    <dataValidation type="decimal" allowBlank="1" showInputMessage="1" showErrorMessage="1" sqref="M1:M2 I1:J2 V1:V2 R1:S2 AJ1:AJ2 AE1:AE2 AA1:AB2 AM1:AM2 AU1:AU2 AR1:AR2 AZ1:AZ2 BC1:BC2 BC9:BC65515 AZ9:AZ65515 AU9:AU65515 AR9:AR65515 AM9:AM65515 R9:S65515 AJ9:AJ65515 AE9:AE65515 I9:J65515 V9:V65515 AA9:AB65515 M9:M65515" xr:uid="{EE1D24A5-CF0A-4425-8D00-48B8CA2214C5}">
      <formula1>0</formula1>
      <formula2>10</formula2>
    </dataValidation>
    <dataValidation type="decimal" allowBlank="1" showInputMessage="1" showErrorMessage="1" sqref="H1:H2 L1:L2 Q1:Q2 U1:U2 Z1:Z2 AD1:AD2 AL1:AL2 AI1:AI2 AQ1:AQ2 AT1:AT2 BB1:BB2 AY1:AY2 AY9:AY65515 BB9:BB65515 AQ9:AQ65515 AT9:AT65515 AI9:AI65515 L9:L65515 U9:U65515 Q9:Q65515 Z9:Z65515 AD9:AD65515 H9:H65515 AL9:AL65515" xr:uid="{E9B18A8C-2A20-4F6C-BD94-2AD44040AD94}">
      <formula1>0</formula1>
      <formula2>100</formula2>
    </dataValidation>
    <dataValidation type="list" allowBlank="1" showInputMessage="1" showErrorMessage="1" sqref="BK1:BK2 BK9:BK65515" xr:uid="{EED3A944-681D-4FC1-9FA6-E38B888667D4}">
      <formula1>"ja,nee"</formula1>
    </dataValidation>
    <dataValidation type="whole" operator="lessThan" allowBlank="1" showInputMessage="1" showErrorMessage="1" sqref="BJ6" xr:uid="{40EBFD15-1BFD-498E-B217-EFD4EB06EEA1}">
      <formula1>340</formula1>
    </dataValidation>
    <dataValidation type="whole" operator="lessThan" allowBlank="1" showInputMessage="1" showErrorMessage="1" sqref="BJ5" xr:uid="{ADF6C49A-6486-4CE9-BC94-64AF6EAF3723}">
      <formula1>9</formula1>
    </dataValidation>
    <dataValidation type="whole" allowBlank="1" showInputMessage="1" showErrorMessage="1" sqref="BJ4" xr:uid="{6BF46294-DB35-4D6C-BE0D-F0DBB647BFED}">
      <formula1>1</formula1>
      <formula2>2</formula2>
    </dataValidation>
    <dataValidation type="whole" allowBlank="1" showInputMessage="1" showErrorMessage="1" sqref="BJ3" xr:uid="{FCB08E5E-5D55-4264-85F2-EAFFF34864E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148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1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19050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2" r:id="rId7" name="Button 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3" r:id="rId8" name="Button 5">
              <controlPr defaultSize="0" print="0" autoFill="0" autoPict="0" macro="[0]!verbergen">
                <anchor moveWithCells="1" sizeWithCells="1">
                  <from>
                    <xdr:col>62</xdr:col>
                    <xdr:colOff>31750</xdr:colOff>
                    <xdr:row>2</xdr:row>
                    <xdr:rowOff>12700</xdr:rowOff>
                  </from>
                  <to>
                    <xdr:col>64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4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12700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5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12700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6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190500</xdr:colOff>
                    <xdr:row>7</xdr:row>
                    <xdr:rowOff>19050</xdr:rowOff>
                  </from>
                  <to>
                    <xdr:col>33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7" r:id="rId12" name="Button 9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8" r:id="rId13" name="Button 10">
              <controlPr defaultSize="0" print="0" autoFill="0" autoPict="0" macro="[0]!Sort_Beste_Punten">
                <anchor moveWithCells="1" sizeWithCells="1">
                  <from>
                    <xdr:col>59</xdr:col>
                    <xdr:colOff>19050</xdr:colOff>
                    <xdr:row>6</xdr:row>
                    <xdr:rowOff>19050</xdr:rowOff>
                  </from>
                  <to>
                    <xdr:col>60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9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1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19050</xdr:colOff>
                    <xdr:row>7</xdr:row>
                    <xdr:rowOff>12700</xdr:rowOff>
                  </from>
                  <to>
                    <xdr:col>31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2" r:id="rId17" name="Button 1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3" r:id="rId18" name="Button 15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12700</xdr:rowOff>
                  </from>
                  <to>
                    <xdr:col>39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4" r:id="rId19" name="Button 16">
              <controlPr defaultSize="0" print="0" autoFill="0" autoPict="0" macro="[0]!Sort_Pl_Punten_5">
                <anchor moveWithCells="1" sizeWithCells="1">
                  <from>
                    <xdr:col>41</xdr:col>
                    <xdr:colOff>0</xdr:colOff>
                    <xdr:row>7</xdr:row>
                    <xdr:rowOff>19050</xdr:rowOff>
                  </from>
                  <to>
                    <xdr:col>48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5" r:id="rId20" name="Button 17">
              <controlPr defaultSize="0" print="0" autoFill="0" autoPict="0" macro="[0]!Sort_Punten_3">
                <anchor moveWithCells="1" sizeWithCells="1">
                  <from>
                    <xdr:col>41</xdr:col>
                    <xdr:colOff>0</xdr:colOff>
                    <xdr:row>6</xdr:row>
                    <xdr:rowOff>152400</xdr:rowOff>
                  </from>
                  <to>
                    <xdr:col>47</xdr:col>
                    <xdr:colOff>38100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6" r:id="rId21" name="Button 18">
              <controlPr defaultSize="0" print="0" autoFill="0" autoPict="0" macro="[0]!Sort_Pl_Punten_4">
                <anchor moveWithCells="1" sizeWithCells="1">
                  <from>
                    <xdr:col>49</xdr:col>
                    <xdr:colOff>0</xdr:colOff>
                    <xdr:row>7</xdr:row>
                    <xdr:rowOff>12700</xdr:rowOff>
                  </from>
                  <to>
                    <xdr:col>55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7" r:id="rId22" name="Button 19">
              <controlPr defaultSize="0" print="0" autoFill="0" autoPict="0" macro="[0]!Sort_Pl_Punten_6">
                <anchor moveWithCells="1" sizeWithCells="1">
                  <from>
                    <xdr:col>56</xdr:col>
                    <xdr:colOff>31750</xdr:colOff>
                    <xdr:row>7</xdr:row>
                    <xdr:rowOff>0</xdr:rowOff>
                  </from>
                  <to>
                    <xdr:col>56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8" r:id="rId23" name="Button 20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19050</xdr:rowOff>
                  </from>
                  <to>
                    <xdr:col>40</xdr:col>
                    <xdr:colOff>171450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09" r:id="rId24" name="Button 21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0" r:id="rId25" name="Button 22">
              <controlPr defaultSize="0" print="0" autoFill="0" autoPict="0" macro="[1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1" r:id="rId26" name="Button 23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2" r:id="rId27" name="Button 24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3" r:id="rId28" name="Button 25">
              <controlPr defaultSize="0" print="0" autoFill="0" autoPict="0" macro="[1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4" r:id="rId29" name="Button 26">
              <controlPr defaultSize="0" print="0" autoFill="0" autoPict="0" macro="[0]!Sort_Punten_2">
                <anchor moveWithCells="1" sizeWithCells="1">
                  <from>
                    <xdr:col>24</xdr:col>
                    <xdr:colOff>19050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5" r:id="rId30" name="Button 27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6" r:id="rId31" name="Button 28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7" r:id="rId32" name="Button 29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8" r:id="rId33" name="Button 30">
              <controlPr defaultSize="0" print="0" autoFill="0" autoPict="0" macro="[1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19" r:id="rId34" name="Button 31">
              <controlPr defaultSize="0" print="0" autoFill="0" autoPict="0" macro="[0]!Sort_Punten_2">
                <anchor moveWithCells="1" sizeWithCells="1">
                  <from>
                    <xdr:col>6</xdr:col>
                    <xdr:colOff>19050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0" r:id="rId35" name="Button 32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12700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1" r:id="rId36" name="Button 33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2" r:id="rId37" name="Button 34">
              <controlPr defaultSize="0" print="0" autoFill="0" autoPict="0" macro="[1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3" r:id="rId38" name="Button 35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4" r:id="rId39" name="Button 36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25" r:id="rId40" name="Button 37">
              <controlPr defaultSize="0" print="0" autoFill="0" autoPict="0" macro="[1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1">
    <pageSetUpPr fitToPage="1"/>
  </sheetPr>
  <dimension ref="A1:CP14"/>
  <sheetViews>
    <sheetView tabSelected="1" workbookViewId="0">
      <pane xSplit="5" ySplit="8" topLeftCell="G9" activePane="bottomRight" state="frozen"/>
      <selection activeCell="C4" sqref="C4:E4"/>
      <selection pane="topRight" activeCell="C4" sqref="C4:E4"/>
      <selection pane="bottomLeft" activeCell="C4" sqref="C4:E4"/>
      <selection pane="bottomRight" activeCell="BF19" sqref="BF19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4.54296875" style="62" customWidth="1"/>
    <col min="9" max="9" width="4.1796875" style="62" customWidth="1"/>
    <col min="10" max="10" width="3.7265625" style="82" customWidth="1"/>
    <col min="11" max="11" width="4.54296875" style="63" customWidth="1"/>
    <col min="12" max="12" width="4.1796875" style="63" customWidth="1"/>
    <col min="13" max="14" width="3" style="57" customWidth="1"/>
    <col min="15" max="15" width="3.7265625" style="58" customWidth="1"/>
    <col min="16" max="16" width="4.54296875" style="65" customWidth="1"/>
    <col min="17" max="18" width="4.1796875" style="65" customWidth="1"/>
    <col min="19" max="19" width="3.7265625" style="58" customWidth="1"/>
    <col min="20" max="20" width="4.54296875" style="65" customWidth="1"/>
    <col min="21" max="21" width="4.1796875" style="65" customWidth="1"/>
    <col min="22" max="23" width="3" style="58" customWidth="1"/>
    <col min="24" max="24" width="3.7265625" style="57" customWidth="1"/>
    <col min="25" max="25" width="4.54296875" style="63" customWidth="1"/>
    <col min="26" max="27" width="4.1796875" style="63" customWidth="1"/>
    <col min="28" max="28" width="3.7265625" style="57" customWidth="1"/>
    <col min="29" max="29" width="4.54296875" style="63" customWidth="1"/>
    <col min="30" max="30" width="4.1796875" style="63" customWidth="1"/>
    <col min="31" max="32" width="3" style="57" customWidth="1"/>
    <col min="33" max="33" width="3.7265625" style="58" hidden="1" customWidth="1"/>
    <col min="34" max="34" width="4.54296875" style="65" hidden="1" customWidth="1"/>
    <col min="35" max="35" width="4.1796875" style="65" hidden="1" customWidth="1"/>
    <col min="36" max="36" width="3.7265625" style="58" hidden="1" customWidth="1"/>
    <col min="37" max="37" width="4.54296875" style="65" hidden="1" customWidth="1"/>
    <col min="38" max="38" width="4.1796875" style="65" hidden="1" customWidth="1"/>
    <col min="39" max="40" width="3" style="58" hidden="1" customWidth="1"/>
    <col min="41" max="41" width="3.7265625" style="57" hidden="1" customWidth="1"/>
    <col min="42" max="42" width="4.54296875" style="63" hidden="1" customWidth="1"/>
    <col min="43" max="43" width="4.1796875" style="63" hidden="1" customWidth="1"/>
    <col min="44" max="44" width="3.7265625" style="57" hidden="1" customWidth="1"/>
    <col min="45" max="45" width="4.54296875" style="63" hidden="1" customWidth="1"/>
    <col min="46" max="46" width="4.1796875" style="63" hidden="1" customWidth="1"/>
    <col min="47" max="48" width="3" style="57" hidden="1" customWidth="1"/>
    <col min="49" max="49" width="3.7265625" style="58" hidden="1" customWidth="1"/>
    <col min="50" max="50" width="4.54296875" style="65" hidden="1" customWidth="1"/>
    <col min="51" max="51" width="4.1796875" style="65" hidden="1" customWidth="1"/>
    <col min="52" max="52" width="3.7265625" style="58" hidden="1" customWidth="1"/>
    <col min="53" max="53" width="4.54296875" style="65" hidden="1" customWidth="1"/>
    <col min="54" max="54" width="4.1796875" style="65" hidden="1" customWidth="1"/>
    <col min="55" max="56" width="3" style="58" hidden="1" customWidth="1"/>
    <col min="57" max="57" width="5.7265625" customWidth="1"/>
    <col min="58" max="58" width="5.54296875" bestFit="1" customWidth="1"/>
    <col min="59" max="59" width="6" customWidth="1"/>
    <col min="60" max="60" width="4" style="1" customWidth="1"/>
    <col min="61" max="61" width="4.81640625" style="1" customWidth="1"/>
    <col min="62" max="62" width="5.453125" style="1" customWidth="1"/>
    <col min="63" max="63" width="17.26953125" style="1" customWidth="1"/>
    <col min="65" max="65" width="4" hidden="1" customWidth="1"/>
    <col min="66" max="66" width="5" hidden="1" customWidth="1"/>
    <col min="67" max="67" width="4" hidden="1" customWidth="1"/>
    <col min="68" max="68" width="6.7265625" hidden="1" customWidth="1"/>
    <col min="69" max="69" width="5.7265625" hidden="1" customWidth="1"/>
    <col min="70" max="70" width="4" hidden="1" customWidth="1"/>
    <col min="71" max="71" width="5" hidden="1" customWidth="1"/>
    <col min="72" max="72" width="4" hidden="1" customWidth="1"/>
    <col min="73" max="73" width="6.7265625" hidden="1" customWidth="1"/>
    <col min="74" max="74" width="5.7265625" hidden="1" customWidth="1"/>
    <col min="75" max="75" width="4" hidden="1" customWidth="1"/>
    <col min="76" max="76" width="5" hidden="1" customWidth="1"/>
    <col min="77" max="77" width="4" hidden="1" customWidth="1"/>
    <col min="78" max="78" width="6.7265625" hidden="1" customWidth="1"/>
    <col min="79" max="79" width="5.7265625" hidden="1" customWidth="1"/>
    <col min="80" max="80" width="4" hidden="1" customWidth="1"/>
    <col min="81" max="81" width="5" hidden="1" customWidth="1"/>
    <col min="82" max="82" width="4" hidden="1" customWidth="1"/>
    <col min="83" max="83" width="6.7265625" hidden="1" customWidth="1"/>
    <col min="84" max="84" width="6.26953125" hidden="1" customWidth="1"/>
    <col min="85" max="85" width="4" hidden="1" customWidth="1"/>
    <col min="86" max="86" width="5" hidden="1" customWidth="1"/>
    <col min="87" max="87" width="4" hidden="1" customWidth="1"/>
    <col min="88" max="88" width="6.7265625" hidden="1" customWidth="1"/>
    <col min="89" max="89" width="6.26953125" hidden="1" customWidth="1"/>
    <col min="90" max="90" width="4" hidden="1" customWidth="1"/>
    <col min="91" max="91" width="5" hidden="1" customWidth="1"/>
    <col min="92" max="92" width="4" hidden="1" customWidth="1"/>
    <col min="93" max="93" width="6.7265625" hidden="1" customWidth="1"/>
    <col min="94" max="94" width="6.26953125" hidden="1" customWidth="1"/>
  </cols>
  <sheetData>
    <row r="1" spans="1:94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1"/>
    </row>
    <row r="2" spans="1:94" ht="12.75" hidden="1" customHeight="1" x14ac:dyDescent="0.25">
      <c r="A2" s="9"/>
      <c r="B2" s="9"/>
      <c r="C2" s="9"/>
      <c r="D2" s="9"/>
      <c r="E2" s="94"/>
      <c r="F2" s="9"/>
      <c r="G2" s="79"/>
      <c r="H2" s="60"/>
      <c r="I2" s="60"/>
      <c r="J2" s="80"/>
      <c r="N2" s="57">
        <v>1</v>
      </c>
      <c r="O2" s="83"/>
      <c r="W2" s="58">
        <v>2</v>
      </c>
      <c r="X2" s="79"/>
      <c r="AF2" s="57">
        <v>3</v>
      </c>
      <c r="AG2" s="83"/>
      <c r="AN2" s="58">
        <v>4</v>
      </c>
      <c r="AO2" s="79"/>
      <c r="AV2" s="57">
        <v>5</v>
      </c>
      <c r="AW2" s="83"/>
      <c r="BD2" s="58">
        <v>6</v>
      </c>
      <c r="BE2">
        <f>N2+W2+AF2+AN2+AV2+BD2</f>
        <v>21</v>
      </c>
      <c r="BF2" s="19">
        <f>IF($O$4&gt;0,(LARGE(($N2,$W2,$AF2,$AN2,$AV2,$BD2),1)),"0")</f>
        <v>6</v>
      </c>
      <c r="BG2" s="19">
        <f>BE2-BF2</f>
        <v>15</v>
      </c>
      <c r="BH2" s="1" t="str">
        <f>IF($O$4&gt;1,(LARGE(($N2,$W2,$AF2,$AN2,$AV2,$BD2),1))+(LARGE(($N2,$W2,$AF2,$AN2,$AV2,$BD2),2)),"0")</f>
        <v>0</v>
      </c>
      <c r="BM2">
        <f>IF(G2&gt;99,199,G2)</f>
        <v>0</v>
      </c>
      <c r="BN2">
        <f>IF(H2="",0,H2)</f>
        <v>0</v>
      </c>
      <c r="BO2">
        <f>IF(J2&gt;99,199,J2)</f>
        <v>0</v>
      </c>
      <c r="BP2">
        <f>IF(K2="",0,K2)</f>
        <v>0</v>
      </c>
      <c r="BQ2">
        <f>BM2+BO2</f>
        <v>0</v>
      </c>
      <c r="BR2">
        <f>IF(O2&gt;99,199,O2)</f>
        <v>0</v>
      </c>
      <c r="BS2">
        <f>IF(P2="",0,P2)</f>
        <v>0</v>
      </c>
      <c r="BT2">
        <f>IF(S2&gt;99,199,S2)</f>
        <v>0</v>
      </c>
      <c r="BU2">
        <f>IF(T2="",0,T2)</f>
        <v>0</v>
      </c>
      <c r="BV2">
        <f>BR2+BT2</f>
        <v>0</v>
      </c>
      <c r="BW2">
        <f>IF(X2&gt;99,199,X2)</f>
        <v>0</v>
      </c>
      <c r="BX2">
        <f>IF(Y2="",0,Y2)</f>
        <v>0</v>
      </c>
      <c r="BY2">
        <f>IF(AB2&gt;99,199,AB2)</f>
        <v>0</v>
      </c>
      <c r="BZ2">
        <f>IF(AC2="",0,AC2)</f>
        <v>0</v>
      </c>
      <c r="CA2">
        <f>BW2+BY2</f>
        <v>0</v>
      </c>
      <c r="CB2">
        <f>IF(AG2&gt;99,199,AG2)</f>
        <v>0</v>
      </c>
      <c r="CC2">
        <f>IF(AH2="",0,AH2)</f>
        <v>0</v>
      </c>
      <c r="CD2">
        <f>IF(AJ2&gt;99,199,AJ2)</f>
        <v>0</v>
      </c>
      <c r="CE2">
        <f>IF(AK2="",0,AK2)</f>
        <v>0</v>
      </c>
      <c r="CF2">
        <f>CB2+CD2</f>
        <v>0</v>
      </c>
      <c r="CG2">
        <f>IF(AO2&gt;99,199,AO2)</f>
        <v>0</v>
      </c>
      <c r="CH2">
        <f>IF(AP2="",0,AP2)</f>
        <v>0</v>
      </c>
      <c r="CI2">
        <f>IF(AR2&gt;99,199,AR2)</f>
        <v>0</v>
      </c>
      <c r="CJ2">
        <f>IF(AS2="",0,AS2)</f>
        <v>0</v>
      </c>
      <c r="CK2">
        <f>CG2+CI2</f>
        <v>0</v>
      </c>
      <c r="CL2">
        <f>IF(AW2&gt;99,199,AW2)</f>
        <v>0</v>
      </c>
      <c r="CM2">
        <f>IF(AX2="",0,AX2)</f>
        <v>0</v>
      </c>
      <c r="CN2">
        <f>IF(AZ2&gt;99,199,AZ2)</f>
        <v>0</v>
      </c>
      <c r="CO2">
        <f>IF(BA2="",0,BA2)</f>
        <v>0</v>
      </c>
      <c r="CP2">
        <f>CL2+CN2</f>
        <v>0</v>
      </c>
    </row>
    <row r="3" spans="1:94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>
        <v>3</v>
      </c>
      <c r="P3" s="157"/>
      <c r="Q3" s="157"/>
      <c r="R3" s="157"/>
      <c r="S3" s="157"/>
      <c r="T3" s="157"/>
      <c r="U3" s="157"/>
      <c r="V3" s="157"/>
      <c r="W3" s="158"/>
      <c r="X3" s="159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1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154" t="s">
        <v>26</v>
      </c>
      <c r="BF3" s="155"/>
      <c r="BG3" s="155"/>
      <c r="BH3" s="141"/>
      <c r="BI3" s="15">
        <f>Instellingen!B6</f>
        <v>3</v>
      </c>
      <c r="BJ3" s="168"/>
      <c r="BK3" s="169"/>
    </row>
    <row r="4" spans="1:94" x14ac:dyDescent="0.25">
      <c r="A4" s="154" t="s">
        <v>9</v>
      </c>
      <c r="B4" s="141"/>
      <c r="C4" s="174" t="s">
        <v>121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3"/>
      <c r="W4" s="124"/>
      <c r="X4" s="162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4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154"/>
      <c r="BF4" s="155"/>
      <c r="BG4" s="155"/>
      <c r="BH4" s="141"/>
      <c r="BI4" s="15"/>
      <c r="BJ4" s="170"/>
      <c r="BK4" s="171"/>
    </row>
    <row r="5" spans="1:94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3"/>
      <c r="W5" s="124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125" t="s">
        <v>12</v>
      </c>
      <c r="BF5" s="126"/>
      <c r="BG5" s="126"/>
      <c r="BH5" s="127"/>
      <c r="BI5" s="8">
        <v>2</v>
      </c>
      <c r="BJ5" s="170"/>
      <c r="BK5" s="171"/>
    </row>
    <row r="6" spans="1:94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7"/>
      <c r="W6" s="138"/>
      <c r="X6" s="133" t="str">
        <f>Instellingen!B42</f>
        <v>Rheden</v>
      </c>
      <c r="Y6" s="134"/>
      <c r="Z6" s="134"/>
      <c r="AA6" s="134"/>
      <c r="AB6" s="134"/>
      <c r="AC6" s="134"/>
      <c r="AD6" s="134"/>
      <c r="AE6" s="134"/>
      <c r="AF6" s="135"/>
      <c r="AG6" s="136" t="str">
        <f>Instellingen!B43</f>
        <v xml:space="preserve"> </v>
      </c>
      <c r="AH6" s="137"/>
      <c r="AI6" s="137"/>
      <c r="AJ6" s="137"/>
      <c r="AK6" s="137"/>
      <c r="AL6" s="137"/>
      <c r="AM6" s="137"/>
      <c r="AN6" s="138"/>
      <c r="AO6" s="133" t="str">
        <f>Instellingen!B44</f>
        <v xml:space="preserve"> </v>
      </c>
      <c r="AP6" s="134"/>
      <c r="AQ6" s="134"/>
      <c r="AR6" s="134"/>
      <c r="AS6" s="134"/>
      <c r="AT6" s="134"/>
      <c r="AU6" s="134"/>
      <c r="AV6" s="135"/>
      <c r="AW6" s="136" t="str">
        <f>Instellingen!B45</f>
        <v xml:space="preserve"> </v>
      </c>
      <c r="AX6" s="137"/>
      <c r="AY6" s="137"/>
      <c r="AZ6" s="137"/>
      <c r="BA6" s="137"/>
      <c r="BB6" s="137"/>
      <c r="BC6" s="137"/>
      <c r="BD6" s="138"/>
      <c r="BE6" s="139" t="s">
        <v>28</v>
      </c>
      <c r="BF6" s="140"/>
      <c r="BG6" s="141"/>
      <c r="BH6" s="29"/>
      <c r="BI6" s="15"/>
      <c r="BJ6" s="170"/>
      <c r="BK6" s="171"/>
    </row>
    <row r="7" spans="1:94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6"/>
      <c r="W7" s="147"/>
      <c r="X7" s="142" t="str">
        <f>Instellingen!C42</f>
        <v>30 mei 2026</v>
      </c>
      <c r="Y7" s="143"/>
      <c r="Z7" s="143"/>
      <c r="AA7" s="143"/>
      <c r="AB7" s="143"/>
      <c r="AC7" s="143"/>
      <c r="AD7" s="143"/>
      <c r="AE7" s="143"/>
      <c r="AF7" s="144"/>
      <c r="AG7" s="148" t="str">
        <f>Instellingen!C43</f>
        <v xml:space="preserve"> </v>
      </c>
      <c r="AH7" s="149"/>
      <c r="AI7" s="149"/>
      <c r="AJ7" s="149"/>
      <c r="AK7" s="149"/>
      <c r="AL7" s="149"/>
      <c r="AM7" s="149"/>
      <c r="AN7" s="150"/>
      <c r="AO7" s="148" t="str">
        <f>Instellingen!C44</f>
        <v xml:space="preserve"> </v>
      </c>
      <c r="AP7" s="151"/>
      <c r="AQ7" s="151"/>
      <c r="AR7" s="151"/>
      <c r="AS7" s="151"/>
      <c r="AT7" s="151"/>
      <c r="AU7" s="151"/>
      <c r="AV7" s="152"/>
      <c r="AW7" s="148" t="str">
        <f>Instellingen!C45</f>
        <v xml:space="preserve"> </v>
      </c>
      <c r="AX7" s="151"/>
      <c r="AY7" s="151"/>
      <c r="AZ7" s="151"/>
      <c r="BA7" s="151"/>
      <c r="BB7" s="151"/>
      <c r="BC7" s="151"/>
      <c r="BD7" s="152"/>
      <c r="BE7" s="32" t="s">
        <v>30</v>
      </c>
      <c r="BF7" s="10" t="s">
        <v>31</v>
      </c>
      <c r="BG7" s="5" t="s">
        <v>32</v>
      </c>
      <c r="BH7" s="3"/>
      <c r="BI7" s="3"/>
      <c r="BJ7" s="172"/>
      <c r="BK7" s="173"/>
    </row>
    <row r="8" spans="1:94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61" t="s">
        <v>70</v>
      </c>
      <c r="I8" s="61" t="s">
        <v>71</v>
      </c>
      <c r="J8" s="81" t="s">
        <v>72</v>
      </c>
      <c r="K8" s="64" t="s">
        <v>73</v>
      </c>
      <c r="L8" s="64" t="s">
        <v>74</v>
      </c>
      <c r="M8" s="2" t="s">
        <v>4</v>
      </c>
      <c r="N8" s="2" t="s">
        <v>15</v>
      </c>
      <c r="O8" s="84" t="s">
        <v>69</v>
      </c>
      <c r="P8" s="73" t="s">
        <v>70</v>
      </c>
      <c r="Q8" s="73" t="s">
        <v>71</v>
      </c>
      <c r="R8" s="73" t="s">
        <v>147</v>
      </c>
      <c r="S8" s="66" t="s">
        <v>72</v>
      </c>
      <c r="T8" s="73" t="s">
        <v>94</v>
      </c>
      <c r="U8" s="73" t="s">
        <v>148</v>
      </c>
      <c r="V8" s="2" t="s">
        <v>4</v>
      </c>
      <c r="W8" s="2" t="s">
        <v>15</v>
      </c>
      <c r="X8" s="84" t="s">
        <v>69</v>
      </c>
      <c r="Y8" s="73" t="s">
        <v>70</v>
      </c>
      <c r="Z8" s="73" t="s">
        <v>71</v>
      </c>
      <c r="AA8" s="73" t="s">
        <v>147</v>
      </c>
      <c r="AB8" s="66" t="s">
        <v>72</v>
      </c>
      <c r="AC8" s="73" t="s">
        <v>94</v>
      </c>
      <c r="AD8" s="73" t="s">
        <v>148</v>
      </c>
      <c r="AE8" s="2" t="s">
        <v>4</v>
      </c>
      <c r="AF8" s="2" t="s">
        <v>15</v>
      </c>
      <c r="AG8" s="84" t="s">
        <v>69</v>
      </c>
      <c r="AH8" s="73" t="s">
        <v>70</v>
      </c>
      <c r="AI8" s="73" t="s">
        <v>71</v>
      </c>
      <c r="AJ8" s="66" t="s">
        <v>72</v>
      </c>
      <c r="AK8" s="73" t="s">
        <v>73</v>
      </c>
      <c r="AL8" s="73" t="s">
        <v>74</v>
      </c>
      <c r="AM8" s="2" t="s">
        <v>4</v>
      </c>
      <c r="AN8" s="2" t="s">
        <v>15</v>
      </c>
      <c r="AO8" s="84" t="s">
        <v>69</v>
      </c>
      <c r="AP8" s="73" t="s">
        <v>70</v>
      </c>
      <c r="AQ8" s="73" t="s">
        <v>71</v>
      </c>
      <c r="AR8" s="66" t="s">
        <v>72</v>
      </c>
      <c r="AS8" s="73" t="s">
        <v>73</v>
      </c>
      <c r="AT8" s="73" t="s">
        <v>74</v>
      </c>
      <c r="AU8" s="2" t="s">
        <v>4</v>
      </c>
      <c r="AV8" s="2" t="s">
        <v>15</v>
      </c>
      <c r="AW8" s="84" t="s">
        <v>69</v>
      </c>
      <c r="AX8" s="73" t="s">
        <v>70</v>
      </c>
      <c r="AY8" s="73" t="s">
        <v>71</v>
      </c>
      <c r="AZ8" s="66" t="s">
        <v>72</v>
      </c>
      <c r="BA8" s="73" t="s">
        <v>73</v>
      </c>
      <c r="BB8" s="73" t="s">
        <v>74</v>
      </c>
      <c r="BC8" s="2" t="s">
        <v>4</v>
      </c>
      <c r="BD8" s="2" t="s">
        <v>15</v>
      </c>
      <c r="BE8" s="33" t="s">
        <v>22</v>
      </c>
      <c r="BF8" s="18" t="s">
        <v>22</v>
      </c>
      <c r="BG8" s="59" t="s">
        <v>22</v>
      </c>
      <c r="BH8" s="17" t="s">
        <v>16</v>
      </c>
      <c r="BI8" s="17" t="s">
        <v>17</v>
      </c>
      <c r="BJ8" s="7" t="s">
        <v>64</v>
      </c>
      <c r="BK8" s="2" t="s">
        <v>5</v>
      </c>
      <c r="BM8" s="67" t="s">
        <v>82</v>
      </c>
      <c r="BN8" s="67" t="s">
        <v>75</v>
      </c>
      <c r="BO8" s="67" t="s">
        <v>83</v>
      </c>
      <c r="BP8" s="67" t="s">
        <v>76</v>
      </c>
      <c r="BQ8" s="67" t="s">
        <v>93</v>
      </c>
      <c r="BR8" s="67" t="s">
        <v>84</v>
      </c>
      <c r="BS8" s="67" t="s">
        <v>77</v>
      </c>
      <c r="BT8" s="67" t="s">
        <v>85</v>
      </c>
      <c r="BU8" s="67" t="s">
        <v>97</v>
      </c>
      <c r="BV8" s="68" t="s">
        <v>92</v>
      </c>
      <c r="BW8" s="67" t="s">
        <v>86</v>
      </c>
      <c r="BX8" s="67" t="s">
        <v>78</v>
      </c>
      <c r="BY8" s="67" t="s">
        <v>87</v>
      </c>
      <c r="BZ8" s="67" t="s">
        <v>79</v>
      </c>
      <c r="CA8" s="68" t="s">
        <v>91</v>
      </c>
      <c r="CB8" s="67" t="s">
        <v>88</v>
      </c>
      <c r="CC8" s="67" t="s">
        <v>80</v>
      </c>
      <c r="CD8" s="67" t="s">
        <v>89</v>
      </c>
      <c r="CE8" s="68" t="s">
        <v>81</v>
      </c>
      <c r="CF8" s="68" t="s">
        <v>90</v>
      </c>
      <c r="CG8" s="68" t="s">
        <v>102</v>
      </c>
      <c r="CH8" s="68" t="s">
        <v>103</v>
      </c>
      <c r="CI8" s="68" t="s">
        <v>104</v>
      </c>
      <c r="CJ8" s="68" t="s">
        <v>105</v>
      </c>
      <c r="CK8" s="68" t="s">
        <v>106</v>
      </c>
      <c r="CL8" s="68" t="s">
        <v>107</v>
      </c>
      <c r="CM8" s="68" t="s">
        <v>108</v>
      </c>
      <c r="CN8" s="68" t="s">
        <v>109</v>
      </c>
      <c r="CO8" s="68" t="s">
        <v>110</v>
      </c>
      <c r="CP8" s="68" t="s">
        <v>111</v>
      </c>
    </row>
    <row r="9" spans="1:94" x14ac:dyDescent="0.25">
      <c r="A9" s="1">
        <v>1</v>
      </c>
      <c r="B9" s="1" t="s">
        <v>278</v>
      </c>
      <c r="C9" s="96" t="s">
        <v>267</v>
      </c>
      <c r="D9" s="96" t="s">
        <v>268</v>
      </c>
      <c r="F9" s="1" t="s">
        <v>136</v>
      </c>
      <c r="N9" s="57">
        <v>99</v>
      </c>
      <c r="O9" s="58">
        <v>0</v>
      </c>
      <c r="P9" s="65">
        <v>73</v>
      </c>
      <c r="Q9" s="65">
        <v>7</v>
      </c>
      <c r="R9" s="112">
        <v>1</v>
      </c>
      <c r="S9" s="58">
        <v>4</v>
      </c>
      <c r="T9" s="65">
        <v>44.77</v>
      </c>
      <c r="U9" s="112">
        <v>2</v>
      </c>
      <c r="V9" s="58">
        <v>3</v>
      </c>
      <c r="W9" s="58">
        <v>1</v>
      </c>
      <c r="X9" s="57">
        <v>0</v>
      </c>
      <c r="Y9" s="63">
        <v>75</v>
      </c>
      <c r="Z9" s="63">
        <v>7.5</v>
      </c>
      <c r="AA9" s="115">
        <v>1</v>
      </c>
      <c r="AB9" s="57">
        <v>4</v>
      </c>
      <c r="AC9" s="63">
        <v>45.52</v>
      </c>
      <c r="AD9" s="115">
        <v>1</v>
      </c>
      <c r="AE9" s="115">
        <v>2</v>
      </c>
      <c r="AF9" s="57">
        <v>1</v>
      </c>
      <c r="BE9">
        <f>N9+W9+AF9+AN9+AV9+BD9</f>
        <v>101</v>
      </c>
      <c r="BF9">
        <v>99</v>
      </c>
      <c r="BG9" s="19">
        <f>BE9-BF9</f>
        <v>2</v>
      </c>
      <c r="BH9" s="1">
        <v>1</v>
      </c>
      <c r="BK9" s="96" t="s">
        <v>282</v>
      </c>
    </row>
    <row r="10" spans="1:94" x14ac:dyDescent="0.25">
      <c r="A10" s="1">
        <v>2</v>
      </c>
      <c r="B10" s="1" t="s">
        <v>208</v>
      </c>
      <c r="C10" s="1" t="s">
        <v>246</v>
      </c>
      <c r="D10" s="1" t="s">
        <v>209</v>
      </c>
      <c r="E10" s="91" t="s">
        <v>245</v>
      </c>
      <c r="F10" s="1" t="s">
        <v>139</v>
      </c>
      <c r="G10" s="57">
        <v>4</v>
      </c>
      <c r="H10" s="62">
        <v>69.5</v>
      </c>
      <c r="M10" s="57">
        <v>2</v>
      </c>
      <c r="N10" s="57">
        <v>2</v>
      </c>
      <c r="O10" s="58">
        <v>0</v>
      </c>
      <c r="P10" s="65">
        <v>67.5</v>
      </c>
      <c r="Q10" s="65">
        <v>6.5</v>
      </c>
      <c r="R10" s="112">
        <v>2</v>
      </c>
      <c r="S10" s="58">
        <v>4</v>
      </c>
      <c r="T10" s="65">
        <v>37.81</v>
      </c>
      <c r="U10" s="112">
        <v>1</v>
      </c>
      <c r="V10" s="58">
        <v>3</v>
      </c>
      <c r="W10" s="58">
        <v>2</v>
      </c>
      <c r="X10" s="57">
        <v>4</v>
      </c>
      <c r="Y10" s="63">
        <v>67</v>
      </c>
      <c r="Z10" s="63">
        <v>6.5</v>
      </c>
      <c r="AA10" s="115">
        <v>2</v>
      </c>
      <c r="AD10" s="115"/>
      <c r="AE10" s="115"/>
      <c r="AF10" s="57">
        <v>2</v>
      </c>
      <c r="BE10">
        <f>N10+W10+AF10+AN10+AV10+BD10</f>
        <v>6</v>
      </c>
      <c r="BF10">
        <v>2</v>
      </c>
      <c r="BG10" s="19">
        <f>BE10-BF10</f>
        <v>4</v>
      </c>
      <c r="BH10" s="1">
        <v>2</v>
      </c>
      <c r="BK10" s="96" t="s">
        <v>283</v>
      </c>
      <c r="BM10">
        <f>IF(G10&gt;99,199,G10)</f>
        <v>4</v>
      </c>
      <c r="BN10">
        <f>IF(H10="",0,H10)</f>
        <v>69.5</v>
      </c>
      <c r="BO10">
        <f>IF(J10&gt;99,199,J10)</f>
        <v>0</v>
      </c>
      <c r="BP10">
        <f>IF(K10="",0,K10)</f>
        <v>0</v>
      </c>
      <c r="BQ10">
        <f>BM10+BO10</f>
        <v>4</v>
      </c>
      <c r="BR10">
        <f>IF(O10&gt;99,199,O10)</f>
        <v>0</v>
      </c>
      <c r="BS10">
        <f>IF(P10="",0,P10)</f>
        <v>67.5</v>
      </c>
      <c r="BT10">
        <f>IF(S10&gt;99,199,S10)</f>
        <v>4</v>
      </c>
      <c r="BU10">
        <f>IF(T10="",0,T10)</f>
        <v>37.81</v>
      </c>
      <c r="BV10">
        <f>BR10+BT10</f>
        <v>4</v>
      </c>
      <c r="BW10">
        <f>IF(X10&gt;99,199,X10)</f>
        <v>4</v>
      </c>
      <c r="BX10">
        <f>IF(Y10="",0,Y10)</f>
        <v>67</v>
      </c>
      <c r="BY10">
        <f>IF(AB10&gt;99,199,AB10)</f>
        <v>0</v>
      </c>
      <c r="BZ10">
        <f>IF(AC10="",0,AC10)</f>
        <v>0</v>
      </c>
      <c r="CA10">
        <f>BW10+BY10</f>
        <v>4</v>
      </c>
      <c r="CB10">
        <f>IF(AG10&gt;99,199,AG10)</f>
        <v>0</v>
      </c>
      <c r="CC10">
        <f>IF(AH10="",0,AH10)</f>
        <v>0</v>
      </c>
      <c r="CD10">
        <f>IF(AJ10&gt;99,199,AJ10)</f>
        <v>0</v>
      </c>
      <c r="CE10">
        <f>IF(AK10="",0,AK10)</f>
        <v>0</v>
      </c>
      <c r="CF10">
        <f>CB10+CD10</f>
        <v>0</v>
      </c>
      <c r="CG10">
        <f>IF(AO10&gt;99,199,AO10)</f>
        <v>0</v>
      </c>
      <c r="CH10">
        <f>IF(AP10="",0,AP10)</f>
        <v>0</v>
      </c>
      <c r="CI10">
        <f>IF(AR10&gt;99,199,AR10)</f>
        <v>0</v>
      </c>
      <c r="CJ10">
        <f>IF(AS10="",0,AS10)</f>
        <v>0</v>
      </c>
      <c r="CK10">
        <f>CG10+CI10</f>
        <v>0</v>
      </c>
      <c r="CL10">
        <f>IF(AW10&gt;99,199,AW10)</f>
        <v>0</v>
      </c>
      <c r="CM10">
        <f>IF(AX10="",0,AX10)</f>
        <v>0</v>
      </c>
      <c r="CN10">
        <f>IF(AZ10&gt;99,199,AZ10)</f>
        <v>0</v>
      </c>
      <c r="CO10">
        <f>IF(BA10="",0,BA10)</f>
        <v>0</v>
      </c>
      <c r="CP10">
        <f>CL10+CN10</f>
        <v>0</v>
      </c>
    </row>
    <row r="11" spans="1:94" x14ac:dyDescent="0.25">
      <c r="A11" s="1">
        <v>3</v>
      </c>
      <c r="B11" s="96" t="s">
        <v>206</v>
      </c>
      <c r="C11" s="1" t="s">
        <v>244</v>
      </c>
      <c r="D11" s="1" t="s">
        <v>207</v>
      </c>
      <c r="E11" s="91" t="s">
        <v>245</v>
      </c>
      <c r="F11" s="1" t="s">
        <v>139</v>
      </c>
      <c r="G11" s="57">
        <v>4</v>
      </c>
      <c r="H11" s="62">
        <v>73</v>
      </c>
      <c r="M11" s="57">
        <v>1</v>
      </c>
      <c r="N11" s="57">
        <v>1</v>
      </c>
      <c r="O11" s="58">
        <v>22</v>
      </c>
      <c r="P11" s="65">
        <v>65</v>
      </c>
      <c r="Q11" s="65">
        <v>6.5</v>
      </c>
      <c r="R11" s="112">
        <v>5</v>
      </c>
      <c r="U11" s="112"/>
      <c r="W11" s="58">
        <v>5</v>
      </c>
      <c r="AA11" s="115"/>
      <c r="AD11" s="115"/>
      <c r="AE11" s="115"/>
      <c r="AF11" s="57">
        <v>99</v>
      </c>
      <c r="BE11">
        <f>N11+W11+AF11+AN11+AV11+BD11</f>
        <v>105</v>
      </c>
      <c r="BF11">
        <v>99</v>
      </c>
      <c r="BG11" s="19">
        <f>BE11-BF11</f>
        <v>6</v>
      </c>
      <c r="BH11" s="1">
        <v>3</v>
      </c>
      <c r="BM11">
        <f>IF(G11&gt;99,199,G11)</f>
        <v>4</v>
      </c>
      <c r="BN11">
        <f>IF(H11="",0,H11)</f>
        <v>73</v>
      </c>
      <c r="BO11">
        <f>IF(J11&gt;99,199,J11)</f>
        <v>0</v>
      </c>
      <c r="BP11">
        <f>IF(K11="",0,K11)</f>
        <v>0</v>
      </c>
      <c r="BQ11">
        <f>BM11+BO11</f>
        <v>4</v>
      </c>
      <c r="BR11">
        <f>IF(O11&gt;99,199,O11)</f>
        <v>22</v>
      </c>
      <c r="BS11">
        <f>IF(P11="",0,P11)</f>
        <v>65</v>
      </c>
      <c r="BT11">
        <f>IF(S11&gt;99,199,S11)</f>
        <v>0</v>
      </c>
      <c r="BU11">
        <f>IF(T11="",0,T11)</f>
        <v>0</v>
      </c>
      <c r="BV11">
        <f>BR11+BT11</f>
        <v>22</v>
      </c>
      <c r="BW11">
        <f>IF(X11&gt;99,199,X11)</f>
        <v>0</v>
      </c>
      <c r="BX11">
        <f>IF(Y11="",0,Y11)</f>
        <v>0</v>
      </c>
      <c r="BY11">
        <f>IF(AB11&gt;99,199,AB11)</f>
        <v>0</v>
      </c>
      <c r="BZ11">
        <f>IF(AC11="",0,AC11)</f>
        <v>0</v>
      </c>
      <c r="CA11">
        <f>BW11+BY11</f>
        <v>0</v>
      </c>
      <c r="CB11">
        <f>IF(AG11&gt;99,199,AG11)</f>
        <v>0</v>
      </c>
      <c r="CC11">
        <f>IF(AH11="",0,AH11)</f>
        <v>0</v>
      </c>
      <c r="CD11">
        <f>IF(AJ11&gt;99,199,AJ11)</f>
        <v>0</v>
      </c>
      <c r="CE11">
        <f>IF(AK11="",0,AK11)</f>
        <v>0</v>
      </c>
      <c r="CF11">
        <f>CB11+CD11</f>
        <v>0</v>
      </c>
      <c r="CG11">
        <f>IF(AO11&gt;99,199,AO11)</f>
        <v>0</v>
      </c>
      <c r="CH11">
        <f>IF(AP11="",0,AP11)</f>
        <v>0</v>
      </c>
      <c r="CI11">
        <f>IF(AR11&gt;99,199,AR11)</f>
        <v>0</v>
      </c>
      <c r="CJ11">
        <f>IF(AS11="",0,AS11)</f>
        <v>0</v>
      </c>
      <c r="CK11">
        <f>CG11+CI11</f>
        <v>0</v>
      </c>
      <c r="CL11">
        <f>IF(AW11&gt;99,199,AW11)</f>
        <v>0</v>
      </c>
      <c r="CM11">
        <f>IF(AX11="",0,AX11)</f>
        <v>0</v>
      </c>
      <c r="CN11">
        <f>IF(AZ11&gt;99,199,AZ11)</f>
        <v>0</v>
      </c>
      <c r="CO11">
        <f>IF(BA11="",0,BA11)</f>
        <v>0</v>
      </c>
      <c r="CP11">
        <f>CL11+CN11</f>
        <v>0</v>
      </c>
    </row>
    <row r="12" spans="1:94" x14ac:dyDescent="0.25">
      <c r="A12" s="1">
        <v>4</v>
      </c>
      <c r="B12" s="1" t="s">
        <v>210</v>
      </c>
      <c r="C12" s="1" t="s">
        <v>247</v>
      </c>
      <c r="D12" s="1" t="s">
        <v>211</v>
      </c>
      <c r="E12" s="91" t="s">
        <v>245</v>
      </c>
      <c r="F12" s="1" t="s">
        <v>142</v>
      </c>
      <c r="G12" s="57">
        <v>8</v>
      </c>
      <c r="H12" s="62">
        <v>68.5</v>
      </c>
      <c r="M12" s="57">
        <v>3</v>
      </c>
      <c r="N12" s="57">
        <v>3</v>
      </c>
      <c r="O12" s="58">
        <v>16</v>
      </c>
      <c r="P12" s="65">
        <v>65</v>
      </c>
      <c r="Q12" s="65">
        <v>6.5</v>
      </c>
      <c r="R12" s="112">
        <v>3</v>
      </c>
      <c r="U12" s="112"/>
      <c r="W12" s="58">
        <v>3</v>
      </c>
      <c r="X12" s="57">
        <v>12</v>
      </c>
      <c r="Y12" s="63">
        <v>72</v>
      </c>
      <c r="Z12" s="63">
        <v>7</v>
      </c>
      <c r="AA12" s="115">
        <v>3</v>
      </c>
      <c r="AD12" s="115"/>
      <c r="AE12" s="115"/>
      <c r="AF12" s="57">
        <v>3</v>
      </c>
      <c r="BE12">
        <f>N12+W12+AF12+AN12+AV12+BD12</f>
        <v>9</v>
      </c>
      <c r="BF12">
        <v>3</v>
      </c>
      <c r="BG12" s="19">
        <f>BE12-BF12</f>
        <v>6</v>
      </c>
      <c r="BK12" s="96" t="s">
        <v>296</v>
      </c>
      <c r="BM12">
        <f>IF(G12&gt;99,199,G12)</f>
        <v>8</v>
      </c>
      <c r="BN12">
        <f>IF(H12="",0,H12)</f>
        <v>68.5</v>
      </c>
      <c r="BO12">
        <f>IF(J12&gt;99,199,J12)</f>
        <v>0</v>
      </c>
      <c r="BP12">
        <f>IF(K12="",0,K12)</f>
        <v>0</v>
      </c>
      <c r="BQ12">
        <f>BM12+BO12</f>
        <v>8</v>
      </c>
      <c r="BR12">
        <f>IF(O12&gt;99,199,O12)</f>
        <v>16</v>
      </c>
      <c r="BS12">
        <f>IF(P12="",0,P12)</f>
        <v>65</v>
      </c>
      <c r="BT12">
        <f>IF(S12&gt;99,199,S12)</f>
        <v>0</v>
      </c>
      <c r="BU12">
        <f>IF(T12="",0,T12)</f>
        <v>0</v>
      </c>
      <c r="BV12">
        <f>BR12+BT12</f>
        <v>16</v>
      </c>
      <c r="BW12">
        <f>IF(X12&gt;99,199,X12)</f>
        <v>12</v>
      </c>
      <c r="BX12">
        <f>IF(Y12="",0,Y12)</f>
        <v>72</v>
      </c>
      <c r="BY12">
        <f>IF(AB12&gt;99,199,AB12)</f>
        <v>0</v>
      </c>
      <c r="BZ12">
        <f>IF(AC12="",0,AC12)</f>
        <v>0</v>
      </c>
      <c r="CA12">
        <f>BW12+BY12</f>
        <v>12</v>
      </c>
      <c r="CB12">
        <f>IF(AG12&gt;99,199,AG12)</f>
        <v>0</v>
      </c>
      <c r="CC12">
        <f>IF(AH12="",0,AH12)</f>
        <v>0</v>
      </c>
      <c r="CD12">
        <f>IF(AJ12&gt;99,199,AJ12)</f>
        <v>0</v>
      </c>
      <c r="CE12">
        <f>IF(AK12="",0,AK12)</f>
        <v>0</v>
      </c>
      <c r="CF12">
        <f>CB12+CD12</f>
        <v>0</v>
      </c>
      <c r="CG12">
        <f>IF(AO12&gt;99,199,AO12)</f>
        <v>0</v>
      </c>
      <c r="CH12">
        <f>IF(AP12="",0,AP12)</f>
        <v>0</v>
      </c>
      <c r="CI12">
        <f>IF(AR12&gt;99,199,AR12)</f>
        <v>0</v>
      </c>
      <c r="CJ12">
        <f>IF(AS12="",0,AS12)</f>
        <v>0</v>
      </c>
      <c r="CK12">
        <f>CG12+CI12</f>
        <v>0</v>
      </c>
      <c r="CL12">
        <f>IF(AW12&gt;99,199,AW12)</f>
        <v>0</v>
      </c>
      <c r="CM12">
        <f>IF(AX12="",0,AX12)</f>
        <v>0</v>
      </c>
      <c r="CN12">
        <f>IF(AZ12&gt;99,199,AZ12)</f>
        <v>0</v>
      </c>
      <c r="CO12">
        <f>IF(BA12="",0,BA12)</f>
        <v>0</v>
      </c>
      <c r="CP12">
        <f>CL12+CN12</f>
        <v>0</v>
      </c>
    </row>
    <row r="13" spans="1:94" x14ac:dyDescent="0.25">
      <c r="A13" s="1">
        <v>5</v>
      </c>
      <c r="C13" s="1" t="s">
        <v>236</v>
      </c>
      <c r="D13" s="1" t="s">
        <v>191</v>
      </c>
      <c r="F13" s="1" t="s">
        <v>143</v>
      </c>
      <c r="N13" s="57">
        <v>99</v>
      </c>
      <c r="O13" s="58">
        <v>18</v>
      </c>
      <c r="P13" s="65">
        <v>77.5</v>
      </c>
      <c r="Q13" s="65">
        <v>7.5</v>
      </c>
      <c r="R13" s="112">
        <v>4</v>
      </c>
      <c r="U13" s="112"/>
      <c r="W13" s="58">
        <v>4</v>
      </c>
      <c r="AA13" s="115"/>
      <c r="AD13" s="115"/>
      <c r="AE13" s="115"/>
      <c r="AF13" s="57">
        <v>99</v>
      </c>
      <c r="BE13">
        <f>N13+W13+AF13+AN13+AV13+BD13</f>
        <v>202</v>
      </c>
      <c r="BF13">
        <v>99</v>
      </c>
      <c r="BG13" s="19">
        <f>BE13-BF13</f>
        <v>103</v>
      </c>
    </row>
    <row r="14" spans="1:94" x14ac:dyDescent="0.25">
      <c r="R14" s="112"/>
      <c r="U14" s="112"/>
      <c r="AD14" s="115"/>
      <c r="AE14" s="115"/>
    </row>
  </sheetData>
  <mergeCells count="32">
    <mergeCell ref="O4:W4"/>
    <mergeCell ref="BJ3:BK7"/>
    <mergeCell ref="A4:B4"/>
    <mergeCell ref="O5:W5"/>
    <mergeCell ref="F4:N4"/>
    <mergeCell ref="C4:E4"/>
    <mergeCell ref="G7:N7"/>
    <mergeCell ref="A5:B5"/>
    <mergeCell ref="C5:E5"/>
    <mergeCell ref="F5:N5"/>
    <mergeCell ref="A6:E7"/>
    <mergeCell ref="G6:N6"/>
    <mergeCell ref="O6:W6"/>
    <mergeCell ref="O7:W7"/>
    <mergeCell ref="AO6:AV6"/>
    <mergeCell ref="AW6:BD6"/>
    <mergeCell ref="A1:BK1"/>
    <mergeCell ref="A3:B3"/>
    <mergeCell ref="C3:E3"/>
    <mergeCell ref="F3:N3"/>
    <mergeCell ref="O3:W3"/>
    <mergeCell ref="X7:AF7"/>
    <mergeCell ref="AG7:AN7"/>
    <mergeCell ref="AO7:AV7"/>
    <mergeCell ref="AW7:BD7"/>
    <mergeCell ref="X6:AF6"/>
    <mergeCell ref="AG6:AN6"/>
    <mergeCell ref="BE4:BH4"/>
    <mergeCell ref="X3:AN5"/>
    <mergeCell ref="BE3:BH3"/>
    <mergeCell ref="BE5:BH5"/>
    <mergeCell ref="BE6:BG6"/>
  </mergeCells>
  <dataValidations count="8">
    <dataValidation type="whole" allowBlank="1" showInputMessage="1" showErrorMessage="1" sqref="BI3" xr:uid="{00000000-0002-0000-0400-000000000000}">
      <formula1>1</formula1>
      <formula2>4</formula2>
    </dataValidation>
    <dataValidation type="whole" allowBlank="1" showInputMessage="1" showErrorMessage="1" sqref="BI4" xr:uid="{00000000-0002-0000-0400-000001000000}">
      <formula1>1</formula1>
      <formula2>2</formula2>
    </dataValidation>
    <dataValidation type="whole" operator="lessThan" allowBlank="1" showInputMessage="1" showErrorMessage="1" sqref="BI5" xr:uid="{00000000-0002-0000-0400-000002000000}">
      <formula1>9</formula1>
    </dataValidation>
    <dataValidation type="whole" operator="lessThan" allowBlank="1" showInputMessage="1" showErrorMessage="1" sqref="BI6" xr:uid="{00000000-0002-0000-0400-000003000000}">
      <formula1>340</formula1>
    </dataValidation>
    <dataValidation type="list" allowBlank="1" showInputMessage="1" showErrorMessage="1" sqref="BJ1:BJ2 BJ13:BJ65514 BJ9:BJ12" xr:uid="{00000000-0002-0000-0400-000004000000}">
      <formula1>"ja,nee"</formula1>
    </dataValidation>
    <dataValidation type="decimal" allowBlank="1" showInputMessage="1" showErrorMessage="1" sqref="H1:H2 K1:K2 P1:P2 T1:T2 Y1:Y2 AC1:AC2 AK1:AK2 AH1:AH2 AP1:AP2 AS1:AS2 BA1:BA2 AX1:AX2 AX13:AX65514 AX9:AX12 BA13:BA65514 BA9:BA12 AP13:AP65514 AP9:AP12 AS13:AS65514 AS9:AS12 AH13:AH65514 AH9:AH12 K13:K65514 K9:K12 T13:T65514 T9:T12 P13:P65514 P9:P12 Y13:Y65514 Y9:Y12 AC13:AC65514 AC9:AC12 H13:H65514 H9:H12 AK13:AK65514 AK9:AK12" xr:uid="{00000000-0002-0000-0400-000005000000}">
      <formula1>0</formula1>
      <formula2>100</formula2>
    </dataValidation>
    <dataValidation type="decimal" allowBlank="1" showInputMessage="1" showErrorMessage="1" sqref="L1:L2 I1:I2 U1:U2 Q1:R2 AI1:AI2 AD1:AD2 Z1:AA2 AL1:AL2 AT1:AT2 AQ1:AQ2 AY1:AY2 BB1:BB2 BB13:BB65514 BB9:BB12 AY13:AY65514 AY9:AY12 AT13:AT65514 AT9:AT12 AQ13:AQ65514 AQ9:AQ12 AL13:AL65514 AL9:AL12 Q13:R65514 Q9:R12 AI13:AI65514 AI9:AI12 AD13:AD65514 AD9:AD12 I13:I65514 I9:I12 U13:U65514 U9:U12 Z13:AA65514 Z9:AA12 L13:L65514 L9:L12" xr:uid="{00000000-0002-0000-0400-000006000000}">
      <formula1>0</formula1>
      <formula2>10</formula2>
    </dataValidation>
    <dataValidation operator="lessThan" allowBlank="1" showInputMessage="1" showErrorMessage="1" sqref="O1:O2 AG1:AG2 AW1:AW2 AW13:AW65514 AW9:AW12 AG13:AG65514 AG9:AG12 O13:O65514 O9:O12" xr:uid="{00000000-0002-0000-04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1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2" r:id="rId7" name="Button 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12700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3" r:id="rId8" name="Button 5">
              <controlPr defaultSize="0" print="0" autoFill="0" autoPict="0" macro="[0]!verbergen">
                <anchor moveWithCells="1" sizeWithCells="1">
                  <from>
                    <xdr:col>61</xdr:col>
                    <xdr:colOff>31750</xdr:colOff>
                    <xdr:row>2</xdr:row>
                    <xdr:rowOff>12700</xdr:rowOff>
                  </from>
                  <to>
                    <xdr:col>63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4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5" r:id="rId10" name="Button 7">
              <controlPr defaultSize="0" print="0" autoFill="0" autoPict="0" macro="[0]!Sort_Pl_Punten_2">
                <anchor moveWithCells="1" sizeWithCells="1">
                  <from>
                    <xdr:col>22</xdr:col>
                    <xdr:colOff>0</xdr:colOff>
                    <xdr:row>7</xdr:row>
                    <xdr:rowOff>12700</xdr:rowOff>
                  </from>
                  <to>
                    <xdr:col>23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6" r:id="rId11" name="Button 8">
              <controlPr defaultSize="0" print="0" autoFill="0" autoPict="0" macro="[0]!Sort_Pl_Punten_3">
                <anchor moveWithCells="1" sizeWithCells="1">
                  <from>
                    <xdr:col>30</xdr:col>
                    <xdr:colOff>190500</xdr:colOff>
                    <xdr:row>7</xdr:row>
                    <xdr:rowOff>19050</xdr:rowOff>
                  </from>
                  <to>
                    <xdr:col>32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7" r:id="rId12" name="Button 9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12700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8" r:id="rId13" name="Button 10">
              <controlPr defaultSize="0" print="0" autoFill="0" autoPict="0" macro="[0]!Sort_Beste_Punten">
                <anchor moveWithCells="1" sizeWithCells="1">
                  <from>
                    <xdr:col>58</xdr:col>
                    <xdr:colOff>19050</xdr:colOff>
                    <xdr:row>6</xdr:row>
                    <xdr:rowOff>19050</xdr:rowOff>
                  </from>
                  <to>
                    <xdr:col>59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1" r:id="rId16" name="Button 13">
              <controlPr defaultSize="0" print="0" autoFill="0" autoPict="0" macro="[0]!Sort_Punten_3">
                <anchor moveWithCells="1" sizeWithCells="1">
                  <from>
                    <xdr:col>23</xdr:col>
                    <xdr:colOff>19050</xdr:colOff>
                    <xdr:row>7</xdr:row>
                    <xdr:rowOff>12700</xdr:rowOff>
                  </from>
                  <to>
                    <xdr:col>30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2" r:id="rId17" name="Button 1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12700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0" r:id="rId18" name="Button 32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12700</xdr:rowOff>
                  </from>
                  <to>
                    <xdr:col>38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2" r:id="rId19" name="Button 34">
              <controlPr defaultSize="0" print="0" autoFill="0" autoPict="0" macro="[0]!Sort_Pl_Punten_5">
                <anchor moveWithCells="1" sizeWithCells="1">
                  <from>
                    <xdr:col>40</xdr:col>
                    <xdr:colOff>0</xdr:colOff>
                    <xdr:row>7</xdr:row>
                    <xdr:rowOff>19050</xdr:rowOff>
                  </from>
                  <to>
                    <xdr:col>47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3" r:id="rId20" name="Button 35">
              <controlPr defaultSize="0" print="0" autoFill="0" autoPict="0" macro="[0]!Sort_Punten_3">
                <anchor moveWithCells="1" sizeWithCells="1">
                  <from>
                    <xdr:col>40</xdr:col>
                    <xdr:colOff>0</xdr:colOff>
                    <xdr:row>6</xdr:row>
                    <xdr:rowOff>152400</xdr:rowOff>
                  </from>
                  <to>
                    <xdr:col>46</xdr:col>
                    <xdr:colOff>38100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4" r:id="rId21" name="Button 36">
              <controlPr defaultSize="0" print="0" autoFill="0" autoPict="0" macro="[0]!Sort_Pl_Punten_4">
                <anchor moveWithCells="1" sizeWithCells="1">
                  <from>
                    <xdr:col>48</xdr:col>
                    <xdr:colOff>0</xdr:colOff>
                    <xdr:row>7</xdr:row>
                    <xdr:rowOff>12700</xdr:rowOff>
                  </from>
                  <to>
                    <xdr:col>54</xdr:col>
                    <xdr:colOff>12700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5" r:id="rId22" name="Button 37">
              <controlPr defaultSize="0" print="0" autoFill="0" autoPict="0" macro="[0]!Sort_Pl_Punten_6">
                <anchor moveWithCells="1" sizeWithCells="1">
                  <from>
                    <xdr:col>55</xdr:col>
                    <xdr:colOff>31750</xdr:colOff>
                    <xdr:row>7</xdr:row>
                    <xdr:rowOff>0</xdr:rowOff>
                  </from>
                  <to>
                    <xdr:col>55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7" r:id="rId23" name="Button 39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19050</xdr:rowOff>
                  </from>
                  <to>
                    <xdr:col>39</xdr:col>
                    <xdr:colOff>171450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8" r:id="rId24" name="Button 40">
              <controlPr defaultSize="0" print="0" autoFill="0" autoPict="0" macro="[1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9" r:id="rId25" name="Button 41">
              <controlPr defaultSize="0" print="0" autoFill="0" autoPict="0" macro="[1]!Sort_Pl_Punten_2">
                <anchor moveWithCells="1" sizeWithCells="1">
                  <from>
                    <xdr:col>22</xdr:col>
                    <xdr:colOff>0</xdr:colOff>
                    <xdr:row>7</xdr:row>
                    <xdr:rowOff>6350</xdr:rowOff>
                  </from>
                  <to>
                    <xdr:col>23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0" r:id="rId26" name="Button 42">
              <controlPr defaultSize="0" print="0" autoFill="0" autoPict="0" macro="[1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1" r:id="rId27" name="Button 43">
              <controlPr defaultSize="0" print="0" autoFill="0" autoPict="0" macro="[1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2" r:id="rId28" name="Button 44">
              <controlPr defaultSize="0" print="0" autoFill="0" autoPict="0" macro="[1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3" r:id="rId29" name="Button 45">
              <controlPr defaultSize="0" print="0" autoFill="0" autoPict="0" macro="[0]!Sort_Punten_2">
                <anchor moveWithCells="1" sizeWithCells="1">
                  <from>
                    <xdr:col>23</xdr:col>
                    <xdr:colOff>19050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4" r:id="rId30" name="Button 46">
              <controlPr defaultSize="0" print="0" autoFill="0" autoPict="0" macro="[1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5" r:id="rId31" name="Button 47">
              <controlPr defaultSize="0" print="0" autoFill="0" autoPict="0" macro="[1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6" r:id="rId32" name="Button 48">
              <controlPr defaultSize="0" print="0" autoFill="0" autoPict="0" macro="[1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7" r:id="rId33" name="Button 49">
              <controlPr defaultSize="0" print="0" autoFill="0" autoPict="0" macro="[1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AFE7-AD3E-4492-9702-9B823BE57C1F}">
  <sheetPr codeName="Blad5">
    <pageSetUpPr fitToPage="1"/>
  </sheetPr>
  <dimension ref="A1:CN1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W13" sqref="W13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>
        <v>5</v>
      </c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123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>
        <v>2</v>
      </c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f t="shared" ref="A9:A18" si="0">ROW() - ROW($A$9) + 1</f>
        <v>1</v>
      </c>
      <c r="B9" s="1" t="s">
        <v>214</v>
      </c>
      <c r="C9" s="1" t="s">
        <v>250</v>
      </c>
      <c r="D9" s="1" t="s">
        <v>215</v>
      </c>
      <c r="E9" s="91" t="s">
        <v>249</v>
      </c>
      <c r="F9" s="1" t="s">
        <v>143</v>
      </c>
      <c r="G9" s="57">
        <v>0</v>
      </c>
      <c r="H9" s="75">
        <v>68.03</v>
      </c>
      <c r="J9" s="82">
        <v>12</v>
      </c>
      <c r="K9" s="76">
        <v>35.14</v>
      </c>
      <c r="M9" s="57">
        <v>2</v>
      </c>
      <c r="N9" s="57">
        <v>2</v>
      </c>
      <c r="O9" s="58">
        <v>4</v>
      </c>
      <c r="P9" s="77">
        <v>66.64</v>
      </c>
      <c r="U9" s="58">
        <v>2</v>
      </c>
      <c r="V9" s="58">
        <v>2</v>
      </c>
      <c r="W9" s="57">
        <v>0</v>
      </c>
      <c r="X9" s="76">
        <v>39.119999999999997</v>
      </c>
      <c r="Z9" s="57">
        <v>0</v>
      </c>
      <c r="AA9" s="76">
        <v>36.36</v>
      </c>
      <c r="AC9" s="57">
        <v>2</v>
      </c>
      <c r="AD9" s="57">
        <v>2</v>
      </c>
      <c r="BC9">
        <f t="shared" ref="BC9:BC18" si="1">N9+V9+AD9+AL9+AT9+BB9</f>
        <v>6</v>
      </c>
      <c r="BD9" s="19">
        <f>IF($O$4&gt;0,(LARGE(($N9,$V9,$AD9,$AL9,$AT9,$BB9),1)),"0")</f>
        <v>2</v>
      </c>
      <c r="BE9" s="19">
        <f t="shared" ref="BE9:BE18" si="2">BC9-BD9</f>
        <v>4</v>
      </c>
      <c r="BF9" s="1">
        <v>1</v>
      </c>
      <c r="BI9" s="96" t="s">
        <v>282</v>
      </c>
      <c r="BK9">
        <f t="shared" ref="BK9:BK18" si="3">IF(G9&gt;99,199,G9)</f>
        <v>0</v>
      </c>
      <c r="BL9">
        <f t="shared" ref="BL9:BL18" si="4">IF(H9&gt;99,0,H9)</f>
        <v>68.03</v>
      </c>
      <c r="BM9">
        <f t="shared" ref="BM9:BM18" si="5">IF(J9&gt;99,199,J9)</f>
        <v>12</v>
      </c>
      <c r="BN9">
        <f t="shared" ref="BN9:BN18" si="6">IF(K9&gt;99,0,K9)</f>
        <v>35.14</v>
      </c>
      <c r="BO9">
        <f t="shared" ref="BO9:BO18" si="7">BK9+BM9</f>
        <v>12</v>
      </c>
      <c r="BP9">
        <f t="shared" ref="BP9:BP18" si="8">IF(O9&gt;99,199,O9)</f>
        <v>4</v>
      </c>
      <c r="BQ9">
        <f t="shared" ref="BQ9:BQ18" si="9">IF(P9&gt;99,0,P9)</f>
        <v>66.64</v>
      </c>
      <c r="BR9">
        <f t="shared" ref="BR9:BR18" si="10">IF(R9&gt;99,199,R9)</f>
        <v>0</v>
      </c>
      <c r="BS9">
        <f t="shared" ref="BS9:BS18" si="11">IF(S9&gt;99,0,S9)</f>
        <v>0</v>
      </c>
      <c r="BT9">
        <f t="shared" ref="BT9:BT18" si="12">BP9+BR9</f>
        <v>4</v>
      </c>
      <c r="BU9">
        <f t="shared" ref="BU9:BU18" si="13">IF(W9&gt;99,199,W9)</f>
        <v>0</v>
      </c>
      <c r="BV9">
        <f t="shared" ref="BV9:BV18" si="14">IF(X9&gt;99,0,X9)</f>
        <v>39.119999999999997</v>
      </c>
      <c r="BW9">
        <f t="shared" ref="BW9:BW18" si="15">IF(Z9&gt;99,199,Z9)</f>
        <v>0</v>
      </c>
      <c r="BX9">
        <f t="shared" ref="BX9:BX18" si="16">IF(AA9&gt;99,0,AA9)</f>
        <v>36.36</v>
      </c>
      <c r="BY9">
        <f t="shared" ref="BY9:BY18" si="17">BU9+BW9</f>
        <v>0</v>
      </c>
      <c r="BZ9">
        <f t="shared" ref="BZ9:BZ18" si="18">IF(AE9&gt;99,199,AE9)</f>
        <v>0</v>
      </c>
      <c r="CA9">
        <f t="shared" ref="CA9:CA18" si="19">IF(AF9&gt;99,0,AF9)</f>
        <v>0</v>
      </c>
      <c r="CB9">
        <f t="shared" ref="CB9:CB18" si="20">IF(AH9&gt;99,199,AH9)</f>
        <v>0</v>
      </c>
      <c r="CC9">
        <f t="shared" ref="CC9:CC18" si="21">IF(AI9&gt;99,0,AI9)</f>
        <v>0</v>
      </c>
      <c r="CD9">
        <f t="shared" ref="CD9:CD18" si="22">BZ9+CB9</f>
        <v>0</v>
      </c>
      <c r="CE9">
        <f t="shared" ref="CE9:CE18" si="23">IF(AM9&gt;99,199,AM9)</f>
        <v>0</v>
      </c>
      <c r="CF9">
        <f t="shared" ref="CF9:CF18" si="24">IF(AN9&gt;99,0,AN9)</f>
        <v>0</v>
      </c>
      <c r="CG9">
        <f t="shared" ref="CG9:CG18" si="25">IF(AP9&gt;99,199,AP9)</f>
        <v>0</v>
      </c>
      <c r="CH9">
        <f t="shared" ref="CH9:CH18" si="26">IF(AQ9&gt;99,0,AQ9)</f>
        <v>0</v>
      </c>
      <c r="CI9">
        <f t="shared" ref="CI9:CI18" si="27">CE9+CG9</f>
        <v>0</v>
      </c>
      <c r="CJ9">
        <f t="shared" ref="CJ9:CJ18" si="28">IF(AU9&gt;99,199,AU9)</f>
        <v>0</v>
      </c>
      <c r="CK9">
        <f t="shared" ref="CK9:CK18" si="29">IF(AV9&gt;99,0,AV9)</f>
        <v>0</v>
      </c>
      <c r="CL9">
        <f t="shared" ref="CL9:CL18" si="30">IF(AX9&gt;99,199,AX9)</f>
        <v>0</v>
      </c>
      <c r="CM9">
        <f t="shared" ref="CM9:CM18" si="31">IF(AY9&gt;99,0,AY9)</f>
        <v>0</v>
      </c>
      <c r="CN9">
        <f t="shared" ref="CN9:CN18" si="32">CJ9+CL9</f>
        <v>0</v>
      </c>
    </row>
    <row r="10" spans="1:92" x14ac:dyDescent="0.25">
      <c r="A10" s="1">
        <f t="shared" si="0"/>
        <v>2</v>
      </c>
      <c r="B10" s="1" t="s">
        <v>279</v>
      </c>
      <c r="C10" s="1" t="s">
        <v>269</v>
      </c>
      <c r="D10" s="1" t="s">
        <v>270</v>
      </c>
      <c r="F10" s="1" t="s">
        <v>139</v>
      </c>
      <c r="N10" s="57">
        <v>99</v>
      </c>
      <c r="O10" s="58">
        <v>0</v>
      </c>
      <c r="P10" s="77">
        <v>73.67</v>
      </c>
      <c r="R10" s="58">
        <v>8</v>
      </c>
      <c r="S10" s="77">
        <v>42.55</v>
      </c>
      <c r="U10" s="58">
        <v>1</v>
      </c>
      <c r="V10" s="58">
        <v>1</v>
      </c>
      <c r="W10" s="57">
        <v>0</v>
      </c>
      <c r="X10" s="76">
        <v>43.79</v>
      </c>
      <c r="Z10" s="57">
        <v>0</v>
      </c>
      <c r="AA10" s="76">
        <v>38.049999999999997</v>
      </c>
      <c r="AC10" s="57">
        <v>3</v>
      </c>
      <c r="AD10" s="57">
        <v>3</v>
      </c>
      <c r="BC10">
        <f>N10+V10+AD10+AL10+AT10+BB10</f>
        <v>103</v>
      </c>
      <c r="BD10" s="19">
        <f>IF($O$4&gt;0,(LARGE(($N10,$V10,$AD10,$AL10,$AT10,$BB10),1)),"0")</f>
        <v>99</v>
      </c>
      <c r="BE10" s="19">
        <f>BC10-BD10</f>
        <v>4</v>
      </c>
      <c r="BF10" s="1">
        <v>2</v>
      </c>
      <c r="BI10" s="96" t="s">
        <v>283</v>
      </c>
      <c r="BK10">
        <f>IF(G10&gt;99,199,G10)</f>
        <v>0</v>
      </c>
      <c r="BL10">
        <f>IF(H10&gt;99,0,H10)</f>
        <v>0</v>
      </c>
      <c r="BM10">
        <f>IF(J10&gt;99,199,J10)</f>
        <v>0</v>
      </c>
      <c r="BN10">
        <f>IF(K10&gt;99,0,K10)</f>
        <v>0</v>
      </c>
      <c r="BO10">
        <f>BK10+BM10</f>
        <v>0</v>
      </c>
      <c r="BP10">
        <f>IF(O10&gt;99,199,O10)</f>
        <v>0</v>
      </c>
      <c r="BQ10">
        <f>IF(P10&gt;99,0,P10)</f>
        <v>73.67</v>
      </c>
      <c r="BR10">
        <f>IF(R10&gt;99,199,R10)</f>
        <v>8</v>
      </c>
      <c r="BS10">
        <f>IF(S10&gt;99,0,S10)</f>
        <v>42.55</v>
      </c>
      <c r="BT10">
        <f>BP10+BR10</f>
        <v>8</v>
      </c>
      <c r="BU10">
        <f>IF(W10&gt;99,199,W10)</f>
        <v>0</v>
      </c>
      <c r="BV10">
        <f>IF(X10&gt;99,0,X10)</f>
        <v>43.79</v>
      </c>
      <c r="BW10">
        <f>IF(Z10&gt;99,199,Z10)</f>
        <v>0</v>
      </c>
      <c r="BX10">
        <f>IF(AA10&gt;99,0,AA10)</f>
        <v>38.049999999999997</v>
      </c>
      <c r="BY10">
        <f>BU10+BW10</f>
        <v>0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 x14ac:dyDescent="0.25">
      <c r="A11" s="1">
        <f t="shared" si="0"/>
        <v>3</v>
      </c>
      <c r="B11" s="1" t="s">
        <v>225</v>
      </c>
      <c r="C11" s="1" t="s">
        <v>256</v>
      </c>
      <c r="D11" s="1" t="s">
        <v>226</v>
      </c>
      <c r="E11" s="91" t="s">
        <v>249</v>
      </c>
      <c r="F11" s="1" t="s">
        <v>146</v>
      </c>
      <c r="G11" s="57">
        <v>14</v>
      </c>
      <c r="H11" s="75">
        <v>83.59</v>
      </c>
      <c r="M11" s="57">
        <v>8</v>
      </c>
      <c r="N11" s="57">
        <v>8</v>
      </c>
      <c r="O11" s="58">
        <v>4</v>
      </c>
      <c r="P11" s="77">
        <v>77.36</v>
      </c>
      <c r="U11" s="58">
        <v>4</v>
      </c>
      <c r="V11" s="58">
        <v>4</v>
      </c>
      <c r="W11" s="57">
        <v>0</v>
      </c>
      <c r="X11" s="76">
        <v>44.78</v>
      </c>
      <c r="Z11" s="57">
        <v>0</v>
      </c>
      <c r="AA11" s="76">
        <v>36.07</v>
      </c>
      <c r="AC11" s="57">
        <v>1</v>
      </c>
      <c r="AD11" s="57">
        <v>1</v>
      </c>
      <c r="BC11">
        <f>N11+V11+AD11+AL11+AT11+BB11</f>
        <v>13</v>
      </c>
      <c r="BD11" s="19">
        <f>IF($O$4&gt;0,(LARGE(($N11,$V11,$AD11,$AL11,$AT11,$BB11),1)),"0")</f>
        <v>8</v>
      </c>
      <c r="BE11" s="19">
        <f>BC11-BD11</f>
        <v>5</v>
      </c>
      <c r="BF11" s="1">
        <v>3</v>
      </c>
      <c r="BK11">
        <f>IF(G11&gt;99,199,G11)</f>
        <v>14</v>
      </c>
      <c r="BL11">
        <f>IF(H11&gt;99,0,H11)</f>
        <v>83.59</v>
      </c>
      <c r="BM11">
        <f>IF(J11&gt;99,199,J11)</f>
        <v>0</v>
      </c>
      <c r="BN11">
        <f>IF(K11&gt;99,0,K11)</f>
        <v>0</v>
      </c>
      <c r="BO11">
        <f>BK11+BM11</f>
        <v>14</v>
      </c>
      <c r="BP11">
        <f>IF(O11&gt;99,199,O11)</f>
        <v>4</v>
      </c>
      <c r="BQ11">
        <f>IF(P11&gt;99,0,P11)</f>
        <v>77.36</v>
      </c>
      <c r="BR11">
        <f>IF(R11&gt;99,199,R11)</f>
        <v>0</v>
      </c>
      <c r="BS11">
        <f>IF(S11&gt;99,0,S11)</f>
        <v>0</v>
      </c>
      <c r="BT11">
        <f>BP11+BR11</f>
        <v>4</v>
      </c>
      <c r="BU11">
        <f>IF(W11&gt;99,199,W11)</f>
        <v>0</v>
      </c>
      <c r="BV11">
        <f>IF(X11&gt;99,0,X11)</f>
        <v>44.78</v>
      </c>
      <c r="BW11">
        <f>IF(Z11&gt;99,199,Z11)</f>
        <v>0</v>
      </c>
      <c r="BX11">
        <f>IF(AA11&gt;99,0,AA11)</f>
        <v>36.07</v>
      </c>
      <c r="BY11">
        <f>BU11+BW11</f>
        <v>0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  <row r="12" spans="1:92" x14ac:dyDescent="0.25">
      <c r="A12" s="1">
        <f t="shared" si="0"/>
        <v>4</v>
      </c>
      <c r="B12" s="1" t="s">
        <v>216</v>
      </c>
      <c r="C12" s="1" t="s">
        <v>251</v>
      </c>
      <c r="D12" s="1" t="s">
        <v>217</v>
      </c>
      <c r="E12" s="91" t="s">
        <v>249</v>
      </c>
      <c r="F12" s="1" t="s">
        <v>137</v>
      </c>
      <c r="G12" s="57">
        <v>4</v>
      </c>
      <c r="H12" s="75">
        <v>62.84</v>
      </c>
      <c r="M12" s="57">
        <v>3</v>
      </c>
      <c r="N12" s="57">
        <v>3</v>
      </c>
      <c r="O12" s="58">
        <v>4</v>
      </c>
      <c r="P12" s="77">
        <v>68.69</v>
      </c>
      <c r="U12" s="58">
        <v>3</v>
      </c>
      <c r="V12" s="58">
        <v>3</v>
      </c>
      <c r="AD12" s="57">
        <v>99</v>
      </c>
      <c r="BC12">
        <f t="shared" si="1"/>
        <v>105</v>
      </c>
      <c r="BD12" s="19">
        <f>IF($O$4&gt;0,(LARGE(($N12,$V12,$AD12,$AL12,$AT12,$BB12),1)),"0")</f>
        <v>99</v>
      </c>
      <c r="BE12" s="19">
        <f t="shared" si="2"/>
        <v>6</v>
      </c>
      <c r="BF12" s="1">
        <v>4</v>
      </c>
      <c r="BK12">
        <f t="shared" si="3"/>
        <v>4</v>
      </c>
      <c r="BL12">
        <f t="shared" si="4"/>
        <v>62.84</v>
      </c>
      <c r="BM12">
        <f t="shared" si="5"/>
        <v>0</v>
      </c>
      <c r="BN12">
        <f t="shared" si="6"/>
        <v>0</v>
      </c>
      <c r="BO12">
        <f t="shared" si="7"/>
        <v>4</v>
      </c>
      <c r="BP12">
        <f t="shared" si="8"/>
        <v>4</v>
      </c>
      <c r="BQ12">
        <f t="shared" si="9"/>
        <v>68.69</v>
      </c>
      <c r="BR12">
        <f t="shared" si="10"/>
        <v>0</v>
      </c>
      <c r="BS12">
        <f t="shared" si="11"/>
        <v>0</v>
      </c>
      <c r="BT12">
        <f t="shared" si="12"/>
        <v>4</v>
      </c>
      <c r="BU12">
        <f t="shared" si="13"/>
        <v>0</v>
      </c>
      <c r="BV12">
        <f t="shared" si="14"/>
        <v>0</v>
      </c>
      <c r="BW12">
        <f t="shared" si="15"/>
        <v>0</v>
      </c>
      <c r="BX12">
        <f t="shared" si="16"/>
        <v>0</v>
      </c>
      <c r="BY12">
        <f t="shared" si="17"/>
        <v>0</v>
      </c>
      <c r="BZ12">
        <f t="shared" si="18"/>
        <v>0</v>
      </c>
      <c r="CA12">
        <f t="shared" si="19"/>
        <v>0</v>
      </c>
      <c r="CB12">
        <f t="shared" si="20"/>
        <v>0</v>
      </c>
      <c r="CC12">
        <f t="shared" si="21"/>
        <v>0</v>
      </c>
      <c r="CD12">
        <f t="shared" si="22"/>
        <v>0</v>
      </c>
      <c r="CE12">
        <f t="shared" si="23"/>
        <v>0</v>
      </c>
      <c r="CF12">
        <f t="shared" si="24"/>
        <v>0</v>
      </c>
      <c r="CG12">
        <f t="shared" si="25"/>
        <v>0</v>
      </c>
      <c r="CH12">
        <f t="shared" si="26"/>
        <v>0</v>
      </c>
      <c r="CI12">
        <f t="shared" si="27"/>
        <v>0</v>
      </c>
      <c r="CJ12">
        <f t="shared" si="28"/>
        <v>0</v>
      </c>
      <c r="CK12">
        <f t="shared" si="29"/>
        <v>0</v>
      </c>
      <c r="CL12">
        <f t="shared" si="30"/>
        <v>0</v>
      </c>
      <c r="CM12">
        <f t="shared" si="31"/>
        <v>0</v>
      </c>
      <c r="CN12">
        <f t="shared" si="32"/>
        <v>0</v>
      </c>
    </row>
    <row r="13" spans="1:92" x14ac:dyDescent="0.25">
      <c r="A13" s="1">
        <f t="shared" si="0"/>
        <v>5</v>
      </c>
      <c r="B13" s="1" t="s">
        <v>218</v>
      </c>
      <c r="C13" s="1" t="s">
        <v>252</v>
      </c>
      <c r="D13" s="1" t="s">
        <v>219</v>
      </c>
      <c r="E13" s="91" t="s">
        <v>249</v>
      </c>
      <c r="F13" s="1" t="s">
        <v>143</v>
      </c>
      <c r="G13" s="57">
        <v>4</v>
      </c>
      <c r="H13" s="75">
        <v>67.03</v>
      </c>
      <c r="M13" s="57">
        <v>4</v>
      </c>
      <c r="N13" s="57">
        <v>4</v>
      </c>
      <c r="V13" s="58">
        <v>99</v>
      </c>
      <c r="W13" s="57">
        <v>0</v>
      </c>
      <c r="X13" s="76">
        <v>44.6</v>
      </c>
      <c r="Z13" s="57">
        <v>0</v>
      </c>
      <c r="AA13" s="76">
        <v>39.31</v>
      </c>
      <c r="AC13" s="57">
        <v>4</v>
      </c>
      <c r="AD13" s="57">
        <v>4</v>
      </c>
      <c r="BC13">
        <f>N13+V13+AD13+AL13+AT13+BB13</f>
        <v>107</v>
      </c>
      <c r="BD13" s="19">
        <f>IF($O$4&gt;0,(LARGE(($N13,$V13,$AD13,$AL13,$AT13,$BB13),1)),"0")</f>
        <v>99</v>
      </c>
      <c r="BE13" s="19">
        <f>BC13-BD13</f>
        <v>8</v>
      </c>
      <c r="BF13" s="1">
        <v>5</v>
      </c>
      <c r="BK13">
        <f>IF(G13&gt;99,199,G13)</f>
        <v>4</v>
      </c>
      <c r="BL13">
        <f>IF(H13&gt;99,0,H13)</f>
        <v>67.03</v>
      </c>
      <c r="BM13">
        <f>IF(J13&gt;99,199,J13)</f>
        <v>0</v>
      </c>
      <c r="BN13">
        <f>IF(K13&gt;99,0,K13)</f>
        <v>0</v>
      </c>
      <c r="BO13">
        <f>BK13+BM13</f>
        <v>4</v>
      </c>
      <c r="BP13">
        <f>IF(O13&gt;99,199,O13)</f>
        <v>0</v>
      </c>
      <c r="BQ13">
        <f>IF(P13&gt;99,0,P13)</f>
        <v>0</v>
      </c>
      <c r="BR13">
        <f>IF(R13&gt;99,199,R13)</f>
        <v>0</v>
      </c>
      <c r="BS13">
        <f>IF(S13&gt;99,0,S13)</f>
        <v>0</v>
      </c>
      <c r="BT13">
        <f>BP13+BR13</f>
        <v>0</v>
      </c>
      <c r="BU13">
        <f>IF(W13&gt;99,199,W13)</f>
        <v>0</v>
      </c>
      <c r="BV13">
        <f>IF(X13&gt;99,0,X13)</f>
        <v>44.6</v>
      </c>
      <c r="BW13">
        <f>IF(Z13&gt;99,199,Z13)</f>
        <v>0</v>
      </c>
      <c r="BX13">
        <f>IF(AA13&gt;99,0,AA13)</f>
        <v>39.31</v>
      </c>
      <c r="BY13">
        <f>BU13+BW13</f>
        <v>0</v>
      </c>
      <c r="BZ13">
        <f>IF(AE13&gt;99,199,AE13)</f>
        <v>0</v>
      </c>
      <c r="CA13">
        <f>IF(AF13&gt;99,0,AF13)</f>
        <v>0</v>
      </c>
      <c r="CB13">
        <f>IF(AH13&gt;99,199,AH13)</f>
        <v>0</v>
      </c>
      <c r="CC13">
        <f>IF(AI13&gt;99,0,AI13)</f>
        <v>0</v>
      </c>
      <c r="CD13">
        <f>BZ13+CB13</f>
        <v>0</v>
      </c>
      <c r="CE13">
        <f>IF(AM13&gt;99,199,AM13)</f>
        <v>0</v>
      </c>
      <c r="CF13">
        <f>IF(AN13&gt;99,0,AN13)</f>
        <v>0</v>
      </c>
      <c r="CG13">
        <f>IF(AP13&gt;99,199,AP13)</f>
        <v>0</v>
      </c>
      <c r="CH13">
        <f>IF(AQ13&gt;99,0,AQ13)</f>
        <v>0</v>
      </c>
      <c r="CI13">
        <f>CE13+CG13</f>
        <v>0</v>
      </c>
      <c r="CJ13">
        <f>IF(AU13&gt;99,199,AU13)</f>
        <v>0</v>
      </c>
      <c r="CK13">
        <f>IF(AV13&gt;99,0,AV13)</f>
        <v>0</v>
      </c>
      <c r="CL13">
        <f>IF(AX13&gt;99,199,AX13)</f>
        <v>0</v>
      </c>
      <c r="CM13">
        <f>IF(AY13&gt;99,0,AY13)</f>
        <v>0</v>
      </c>
      <c r="CN13">
        <f>CJ13+CL13</f>
        <v>0</v>
      </c>
    </row>
    <row r="14" spans="1:92" x14ac:dyDescent="0.25">
      <c r="A14" s="1">
        <f t="shared" si="0"/>
        <v>6</v>
      </c>
      <c r="B14" s="1" t="s">
        <v>144</v>
      </c>
      <c r="C14" s="1" t="s">
        <v>254</v>
      </c>
      <c r="D14" s="1" t="s">
        <v>145</v>
      </c>
      <c r="E14" s="91" t="s">
        <v>249</v>
      </c>
      <c r="F14" s="1" t="s">
        <v>139</v>
      </c>
      <c r="G14" s="57">
        <v>8</v>
      </c>
      <c r="H14" s="75">
        <v>68.45</v>
      </c>
      <c r="M14" s="57">
        <v>6</v>
      </c>
      <c r="N14" s="57">
        <v>6</v>
      </c>
      <c r="O14" s="113" t="s">
        <v>272</v>
      </c>
      <c r="V14" s="58">
        <v>90</v>
      </c>
      <c r="AD14" s="57">
        <v>99</v>
      </c>
      <c r="BC14">
        <f t="shared" si="1"/>
        <v>195</v>
      </c>
      <c r="BD14" s="19">
        <f>IF($O$4&gt;0,(LARGE(($N14,$V14,$AD14,$AL14,$AT14,$BB14),1)),"0")</f>
        <v>99</v>
      </c>
      <c r="BE14" s="19">
        <f t="shared" si="2"/>
        <v>96</v>
      </c>
      <c r="BK14">
        <f t="shared" si="3"/>
        <v>8</v>
      </c>
      <c r="BL14">
        <f t="shared" si="4"/>
        <v>68.45</v>
      </c>
      <c r="BM14">
        <f t="shared" si="5"/>
        <v>0</v>
      </c>
      <c r="BN14">
        <f t="shared" si="6"/>
        <v>0</v>
      </c>
      <c r="BO14">
        <f t="shared" si="7"/>
        <v>8</v>
      </c>
      <c r="BP14">
        <f t="shared" si="8"/>
        <v>199</v>
      </c>
      <c r="BQ14">
        <f t="shared" si="9"/>
        <v>0</v>
      </c>
      <c r="BR14">
        <f t="shared" si="10"/>
        <v>0</v>
      </c>
      <c r="BS14">
        <f t="shared" si="11"/>
        <v>0</v>
      </c>
      <c r="BT14">
        <f t="shared" si="12"/>
        <v>199</v>
      </c>
      <c r="BU14">
        <f t="shared" si="13"/>
        <v>0</v>
      </c>
      <c r="BV14">
        <f t="shared" si="14"/>
        <v>0</v>
      </c>
      <c r="BW14">
        <f t="shared" si="15"/>
        <v>0</v>
      </c>
      <c r="BX14">
        <f t="shared" si="16"/>
        <v>0</v>
      </c>
      <c r="BY14">
        <f t="shared" si="17"/>
        <v>0</v>
      </c>
      <c r="BZ14">
        <f t="shared" si="18"/>
        <v>0</v>
      </c>
      <c r="CA14">
        <f t="shared" si="19"/>
        <v>0</v>
      </c>
      <c r="CB14">
        <f t="shared" si="20"/>
        <v>0</v>
      </c>
      <c r="CC14">
        <f t="shared" si="21"/>
        <v>0</v>
      </c>
      <c r="CD14">
        <f t="shared" si="22"/>
        <v>0</v>
      </c>
      <c r="CE14">
        <f t="shared" si="23"/>
        <v>0</v>
      </c>
      <c r="CF14">
        <f t="shared" si="24"/>
        <v>0</v>
      </c>
      <c r="CG14">
        <f t="shared" si="25"/>
        <v>0</v>
      </c>
      <c r="CH14">
        <f t="shared" si="26"/>
        <v>0</v>
      </c>
      <c r="CI14">
        <f t="shared" si="27"/>
        <v>0</v>
      </c>
      <c r="CJ14">
        <f t="shared" si="28"/>
        <v>0</v>
      </c>
      <c r="CK14">
        <f t="shared" si="29"/>
        <v>0</v>
      </c>
      <c r="CL14">
        <f t="shared" si="30"/>
        <v>0</v>
      </c>
      <c r="CM14">
        <f t="shared" si="31"/>
        <v>0</v>
      </c>
      <c r="CN14">
        <f t="shared" si="32"/>
        <v>0</v>
      </c>
    </row>
    <row r="15" spans="1:92" x14ac:dyDescent="0.25">
      <c r="A15" s="1">
        <f t="shared" si="0"/>
        <v>7</v>
      </c>
      <c r="B15" s="1" t="s">
        <v>212</v>
      </c>
      <c r="C15" s="1" t="s">
        <v>248</v>
      </c>
      <c r="D15" s="1" t="s">
        <v>213</v>
      </c>
      <c r="E15" s="91" t="s">
        <v>249</v>
      </c>
      <c r="F15" s="1" t="s">
        <v>143</v>
      </c>
      <c r="G15" s="57">
        <v>0</v>
      </c>
      <c r="H15" s="75">
        <v>72.849999999999994</v>
      </c>
      <c r="J15" s="82">
        <v>0</v>
      </c>
      <c r="K15" s="76">
        <v>36.840000000000003</v>
      </c>
      <c r="M15" s="57">
        <v>1</v>
      </c>
      <c r="N15" s="57">
        <v>1</v>
      </c>
      <c r="V15" s="58">
        <v>99</v>
      </c>
      <c r="AD15" s="57">
        <v>99</v>
      </c>
      <c r="BC15">
        <f t="shared" si="1"/>
        <v>199</v>
      </c>
      <c r="BD15" s="19">
        <f>IF($O$4&gt;0,(LARGE(($N15,$V15,$AD15,$AL15,$AT15,$BB15),1)),"0")</f>
        <v>99</v>
      </c>
      <c r="BE15" s="19">
        <f t="shared" si="2"/>
        <v>100</v>
      </c>
      <c r="BK15">
        <f t="shared" si="3"/>
        <v>0</v>
      </c>
      <c r="BL15">
        <f t="shared" si="4"/>
        <v>72.849999999999994</v>
      </c>
      <c r="BM15">
        <f t="shared" si="5"/>
        <v>0</v>
      </c>
      <c r="BN15">
        <f t="shared" si="6"/>
        <v>36.840000000000003</v>
      </c>
      <c r="BO15">
        <f t="shared" si="7"/>
        <v>0</v>
      </c>
      <c r="BP15">
        <f t="shared" si="8"/>
        <v>0</v>
      </c>
      <c r="BQ15">
        <f t="shared" si="9"/>
        <v>0</v>
      </c>
      <c r="BR15">
        <f t="shared" si="10"/>
        <v>0</v>
      </c>
      <c r="BS15">
        <f t="shared" si="11"/>
        <v>0</v>
      </c>
      <c r="BT15">
        <f t="shared" si="12"/>
        <v>0</v>
      </c>
      <c r="BU15">
        <f t="shared" si="13"/>
        <v>0</v>
      </c>
      <c r="BV15">
        <f t="shared" si="14"/>
        <v>0</v>
      </c>
      <c r="BW15">
        <f t="shared" si="15"/>
        <v>0</v>
      </c>
      <c r="BX15">
        <f t="shared" si="16"/>
        <v>0</v>
      </c>
      <c r="BY15">
        <f t="shared" si="17"/>
        <v>0</v>
      </c>
      <c r="BZ15">
        <f t="shared" si="18"/>
        <v>0</v>
      </c>
      <c r="CA15">
        <f t="shared" si="19"/>
        <v>0</v>
      </c>
      <c r="CB15">
        <f t="shared" si="20"/>
        <v>0</v>
      </c>
      <c r="CC15">
        <f t="shared" si="21"/>
        <v>0</v>
      </c>
      <c r="CD15">
        <f t="shared" si="22"/>
        <v>0</v>
      </c>
      <c r="CE15">
        <f t="shared" si="23"/>
        <v>0</v>
      </c>
      <c r="CF15">
        <f t="shared" si="24"/>
        <v>0</v>
      </c>
      <c r="CG15">
        <f t="shared" si="25"/>
        <v>0</v>
      </c>
      <c r="CH15">
        <f t="shared" si="26"/>
        <v>0</v>
      </c>
      <c r="CI15">
        <f t="shared" si="27"/>
        <v>0</v>
      </c>
      <c r="CJ15">
        <f t="shared" si="28"/>
        <v>0</v>
      </c>
      <c r="CK15">
        <f t="shared" si="29"/>
        <v>0</v>
      </c>
      <c r="CL15">
        <f t="shared" si="30"/>
        <v>0</v>
      </c>
      <c r="CM15">
        <f t="shared" si="31"/>
        <v>0</v>
      </c>
      <c r="CN15">
        <f t="shared" si="32"/>
        <v>0</v>
      </c>
    </row>
    <row r="16" spans="1:92" x14ac:dyDescent="0.25">
      <c r="A16" s="1">
        <f t="shared" si="0"/>
        <v>8</v>
      </c>
      <c r="B16" s="1" t="s">
        <v>280</v>
      </c>
      <c r="C16" s="1" t="s">
        <v>269</v>
      </c>
      <c r="D16" s="1" t="s">
        <v>271</v>
      </c>
      <c r="F16" s="1" t="s">
        <v>139</v>
      </c>
      <c r="N16" s="57">
        <v>99</v>
      </c>
      <c r="O16" s="58">
        <v>13</v>
      </c>
      <c r="P16" s="77">
        <v>81.28</v>
      </c>
      <c r="U16" s="58">
        <v>5</v>
      </c>
      <c r="V16" s="58">
        <v>5</v>
      </c>
      <c r="AD16" s="57">
        <v>99</v>
      </c>
      <c r="BC16">
        <f t="shared" si="1"/>
        <v>203</v>
      </c>
      <c r="BD16" s="19">
        <f>IF($O$4&gt;0,(LARGE(($N16,$V16,$AD16,$AL16,$AT16,$BB16),1)),"0")</f>
        <v>99</v>
      </c>
      <c r="BE16" s="19">
        <f t="shared" si="2"/>
        <v>104</v>
      </c>
      <c r="BK16">
        <f t="shared" si="3"/>
        <v>0</v>
      </c>
      <c r="BL16">
        <f t="shared" si="4"/>
        <v>0</v>
      </c>
      <c r="BM16">
        <f t="shared" si="5"/>
        <v>0</v>
      </c>
      <c r="BN16">
        <f t="shared" si="6"/>
        <v>0</v>
      </c>
      <c r="BO16">
        <f t="shared" si="7"/>
        <v>0</v>
      </c>
      <c r="BP16">
        <f t="shared" si="8"/>
        <v>13</v>
      </c>
      <c r="BQ16">
        <f t="shared" si="9"/>
        <v>81.28</v>
      </c>
      <c r="BR16">
        <f t="shared" si="10"/>
        <v>0</v>
      </c>
      <c r="BS16">
        <f t="shared" si="11"/>
        <v>0</v>
      </c>
      <c r="BT16">
        <f t="shared" si="12"/>
        <v>13</v>
      </c>
      <c r="BU16">
        <f t="shared" si="13"/>
        <v>0</v>
      </c>
      <c r="BV16">
        <f t="shared" si="14"/>
        <v>0</v>
      </c>
      <c r="BW16">
        <f t="shared" si="15"/>
        <v>0</v>
      </c>
      <c r="BX16">
        <f t="shared" si="16"/>
        <v>0</v>
      </c>
      <c r="BY16">
        <f t="shared" si="17"/>
        <v>0</v>
      </c>
      <c r="BZ16">
        <f t="shared" si="18"/>
        <v>0</v>
      </c>
      <c r="CA16">
        <f t="shared" si="19"/>
        <v>0</v>
      </c>
      <c r="CB16">
        <f t="shared" si="20"/>
        <v>0</v>
      </c>
      <c r="CC16">
        <f t="shared" si="21"/>
        <v>0</v>
      </c>
      <c r="CD16">
        <f t="shared" si="22"/>
        <v>0</v>
      </c>
      <c r="CE16">
        <f t="shared" si="23"/>
        <v>0</v>
      </c>
      <c r="CF16">
        <f t="shared" si="24"/>
        <v>0</v>
      </c>
      <c r="CG16">
        <f t="shared" si="25"/>
        <v>0</v>
      </c>
      <c r="CH16">
        <f t="shared" si="26"/>
        <v>0</v>
      </c>
      <c r="CI16">
        <f t="shared" si="27"/>
        <v>0</v>
      </c>
      <c r="CJ16">
        <f t="shared" si="28"/>
        <v>0</v>
      </c>
      <c r="CK16">
        <f t="shared" si="29"/>
        <v>0</v>
      </c>
      <c r="CL16">
        <f t="shared" si="30"/>
        <v>0</v>
      </c>
      <c r="CM16">
        <f t="shared" si="31"/>
        <v>0</v>
      </c>
      <c r="CN16">
        <f t="shared" si="32"/>
        <v>0</v>
      </c>
    </row>
    <row r="17" spans="1:92" x14ac:dyDescent="0.25">
      <c r="A17" s="1">
        <f t="shared" si="0"/>
        <v>9</v>
      </c>
      <c r="B17" s="1" t="s">
        <v>220</v>
      </c>
      <c r="C17" s="1" t="s">
        <v>253</v>
      </c>
      <c r="D17" s="1" t="s">
        <v>221</v>
      </c>
      <c r="E17" s="91" t="s">
        <v>249</v>
      </c>
      <c r="F17" s="1" t="s">
        <v>139</v>
      </c>
      <c r="G17" s="57">
        <v>4</v>
      </c>
      <c r="H17" s="75">
        <v>76.03</v>
      </c>
      <c r="M17" s="57">
        <v>5</v>
      </c>
      <c r="N17" s="57">
        <v>5</v>
      </c>
      <c r="V17" s="58">
        <v>99</v>
      </c>
      <c r="AD17" s="57">
        <v>99</v>
      </c>
      <c r="BC17">
        <f t="shared" si="1"/>
        <v>203</v>
      </c>
      <c r="BD17" s="19">
        <f>IF($O$4&gt;0,(LARGE(($N17,$V17,$AD17,$AL17,$AT17,$BB17),1)),"0")</f>
        <v>99</v>
      </c>
      <c r="BE17" s="19">
        <f t="shared" si="2"/>
        <v>104</v>
      </c>
      <c r="BK17">
        <f t="shared" si="3"/>
        <v>4</v>
      </c>
      <c r="BL17">
        <f t="shared" si="4"/>
        <v>76.03</v>
      </c>
      <c r="BM17">
        <f t="shared" si="5"/>
        <v>0</v>
      </c>
      <c r="BN17">
        <f t="shared" si="6"/>
        <v>0</v>
      </c>
      <c r="BO17">
        <f t="shared" si="7"/>
        <v>4</v>
      </c>
      <c r="BP17">
        <f t="shared" si="8"/>
        <v>0</v>
      </c>
      <c r="BQ17">
        <f t="shared" si="9"/>
        <v>0</v>
      </c>
      <c r="BR17">
        <f t="shared" si="10"/>
        <v>0</v>
      </c>
      <c r="BS17">
        <f t="shared" si="11"/>
        <v>0</v>
      </c>
      <c r="BT17">
        <f t="shared" si="12"/>
        <v>0</v>
      </c>
      <c r="BU17">
        <f t="shared" si="13"/>
        <v>0</v>
      </c>
      <c r="BV17">
        <f t="shared" si="14"/>
        <v>0</v>
      </c>
      <c r="BW17">
        <f t="shared" si="15"/>
        <v>0</v>
      </c>
      <c r="BX17">
        <f t="shared" si="16"/>
        <v>0</v>
      </c>
      <c r="BY17">
        <f t="shared" si="17"/>
        <v>0</v>
      </c>
      <c r="BZ17">
        <f t="shared" si="18"/>
        <v>0</v>
      </c>
      <c r="CA17">
        <f t="shared" si="19"/>
        <v>0</v>
      </c>
      <c r="CB17">
        <f t="shared" si="20"/>
        <v>0</v>
      </c>
      <c r="CC17">
        <f t="shared" si="21"/>
        <v>0</v>
      </c>
      <c r="CD17">
        <f t="shared" si="22"/>
        <v>0</v>
      </c>
      <c r="CE17">
        <f t="shared" si="23"/>
        <v>0</v>
      </c>
      <c r="CF17">
        <f t="shared" si="24"/>
        <v>0</v>
      </c>
      <c r="CG17">
        <f t="shared" si="25"/>
        <v>0</v>
      </c>
      <c r="CH17">
        <f t="shared" si="26"/>
        <v>0</v>
      </c>
      <c r="CI17">
        <f t="shared" si="27"/>
        <v>0</v>
      </c>
      <c r="CJ17">
        <f t="shared" si="28"/>
        <v>0</v>
      </c>
      <c r="CK17">
        <f t="shared" si="29"/>
        <v>0</v>
      </c>
      <c r="CL17">
        <f t="shared" si="30"/>
        <v>0</v>
      </c>
      <c r="CM17">
        <f t="shared" si="31"/>
        <v>0</v>
      </c>
      <c r="CN17">
        <f t="shared" si="32"/>
        <v>0</v>
      </c>
    </row>
    <row r="18" spans="1:92" x14ac:dyDescent="0.25">
      <c r="A18" s="1">
        <f t="shared" si="0"/>
        <v>10</v>
      </c>
      <c r="B18" s="1" t="s">
        <v>222</v>
      </c>
      <c r="C18" s="1" t="s">
        <v>255</v>
      </c>
      <c r="D18" s="1" t="s">
        <v>223</v>
      </c>
      <c r="E18" s="91" t="s">
        <v>249</v>
      </c>
      <c r="F18" s="1" t="s">
        <v>224</v>
      </c>
      <c r="G18" s="57">
        <v>8</v>
      </c>
      <c r="H18" s="75">
        <v>73.790000000000006</v>
      </c>
      <c r="M18" s="57">
        <v>7</v>
      </c>
      <c r="N18" s="57">
        <v>7</v>
      </c>
      <c r="V18" s="58">
        <v>99</v>
      </c>
      <c r="AD18" s="57">
        <v>99</v>
      </c>
      <c r="BC18">
        <f t="shared" si="1"/>
        <v>205</v>
      </c>
      <c r="BD18" s="19">
        <f>IF($O$4&gt;0,(LARGE(($N18,$V18,$AD18,$AL18,$AT18,$BB18),1)),"0")</f>
        <v>99</v>
      </c>
      <c r="BE18" s="19">
        <f t="shared" si="2"/>
        <v>106</v>
      </c>
      <c r="BK18">
        <f t="shared" si="3"/>
        <v>8</v>
      </c>
      <c r="BL18">
        <f t="shared" si="4"/>
        <v>73.790000000000006</v>
      </c>
      <c r="BM18">
        <f t="shared" si="5"/>
        <v>0</v>
      </c>
      <c r="BN18">
        <f t="shared" si="6"/>
        <v>0</v>
      </c>
      <c r="BO18">
        <f t="shared" si="7"/>
        <v>8</v>
      </c>
      <c r="BP18">
        <f t="shared" si="8"/>
        <v>0</v>
      </c>
      <c r="BQ18">
        <f t="shared" si="9"/>
        <v>0</v>
      </c>
      <c r="BR18">
        <f t="shared" si="10"/>
        <v>0</v>
      </c>
      <c r="BS18">
        <f t="shared" si="11"/>
        <v>0</v>
      </c>
      <c r="BT18">
        <f t="shared" si="12"/>
        <v>0</v>
      </c>
      <c r="BU18">
        <f t="shared" si="13"/>
        <v>0</v>
      </c>
      <c r="BV18">
        <f t="shared" si="14"/>
        <v>0</v>
      </c>
      <c r="BW18">
        <f t="shared" si="15"/>
        <v>0</v>
      </c>
      <c r="BX18">
        <f t="shared" si="16"/>
        <v>0</v>
      </c>
      <c r="BY18">
        <f t="shared" si="17"/>
        <v>0</v>
      </c>
      <c r="BZ18">
        <f t="shared" si="18"/>
        <v>0</v>
      </c>
      <c r="CA18">
        <f t="shared" si="19"/>
        <v>0</v>
      </c>
      <c r="CB18">
        <f t="shared" si="20"/>
        <v>0</v>
      </c>
      <c r="CC18">
        <f t="shared" si="21"/>
        <v>0</v>
      </c>
      <c r="CD18">
        <f t="shared" si="22"/>
        <v>0</v>
      </c>
      <c r="CE18">
        <f t="shared" si="23"/>
        <v>0</v>
      </c>
      <c r="CF18">
        <f t="shared" si="24"/>
        <v>0</v>
      </c>
      <c r="CG18">
        <f t="shared" si="25"/>
        <v>0</v>
      </c>
      <c r="CH18">
        <f t="shared" si="26"/>
        <v>0</v>
      </c>
      <c r="CI18">
        <f t="shared" si="27"/>
        <v>0</v>
      </c>
      <c r="CJ18">
        <f t="shared" si="28"/>
        <v>0</v>
      </c>
      <c r="CK18">
        <f t="shared" si="29"/>
        <v>0</v>
      </c>
      <c r="CL18">
        <f t="shared" si="30"/>
        <v>0</v>
      </c>
      <c r="CM18">
        <f t="shared" si="31"/>
        <v>0</v>
      </c>
      <c r="CN18">
        <f t="shared" si="32"/>
        <v>0</v>
      </c>
    </row>
  </sheetData>
  <sortState xmlns:xlrd2="http://schemas.microsoft.com/office/spreadsheetml/2017/richdata2" ref="A9:XFD19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O9:O65476 AE9:AE65476 AU9:AU65476" xr:uid="{69BBF4B3-EF76-42D8-AB68-BBF90CBC22D5}"/>
    <dataValidation type="decimal" allowBlank="1" showInputMessage="1" showErrorMessage="1" sqref="L1:L2 I1:I2 T1:T2 Q1:Q2 AG1:AG2 AB1:AB2 Y1:Y2 AJ1:AJ2 AR1:AR2 AO1:AO2 AW1:AW2 AZ1:AZ2 L9:L65476 Y9:Y65476 T9:T65476 I9:I65476 AB9:AB65476 AG9:AG65476 Q9:Q65476 AJ9:AJ65476 AO9:AO65476 AR9:AR65476 AW9:AW65476 AZ9:AZ65476" xr:uid="{7EF00D13-9481-4D7D-9D85-00F6FE1C32D7}">
      <formula1>0</formula1>
      <formula2>10</formula2>
    </dataValidation>
    <dataValidation type="decimal" allowBlank="1" showInputMessage="1" showErrorMessage="1" sqref="H1:H2 K1:K2 P1:P2 S1:S2 X1:X2 AA1:AA2 AI1:AI2 AF1:AF2 AN1:AN2 AQ1:AQ2 AY1:AY2 AV1:AV2 AI9:AI65476 H9:H65476 AA9:AA65476 X9:X65476 P9:P65476 S9:S65476 K9:K65476 AF9:AF65476 AQ9:AQ65476 AN9:AN65476 AY9:AY65476 AV9:AV65476" xr:uid="{F1CAF769-72C2-4925-9B0C-88FCB558AC1B}">
      <formula1>0</formula1>
      <formula2>999</formula2>
    </dataValidation>
    <dataValidation type="list" allowBlank="1" showInputMessage="1" showErrorMessage="1" sqref="BH1:BH2 BH9:BH65476" xr:uid="{F34366AF-2AF9-4DA5-9E0C-16D323AA5EB3}">
      <formula1>"ja,nee"</formula1>
    </dataValidation>
    <dataValidation type="whole" operator="lessThan" allowBlank="1" showInputMessage="1" showErrorMessage="1" sqref="BG6" xr:uid="{ECFB5F92-115A-4F67-8B8B-50E0B0113E7E}">
      <formula1>340</formula1>
    </dataValidation>
    <dataValidation type="whole" operator="lessThan" allowBlank="1" showInputMessage="1" showErrorMessage="1" sqref="BG5" xr:uid="{06F12418-C076-4330-A061-15C97269A055}">
      <formula1>9</formula1>
    </dataValidation>
    <dataValidation type="whole" allowBlank="1" showInputMessage="1" showErrorMessage="1" sqref="BG4" xr:uid="{79073128-3B9D-4051-BFE6-63BB47AA929B}">
      <formula1>1</formula1>
      <formula2>2</formula2>
    </dataValidation>
    <dataValidation type="whole" allowBlank="1" showInputMessage="1" showErrorMessage="1" sqref="BG3" xr:uid="{AF5E9616-9DCB-4AFF-A4CF-303C744802B4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0225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6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7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8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9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0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1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2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3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4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5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6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7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8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9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19050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0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1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19050</xdr:colOff>
                    <xdr:row>7</xdr:row>
                    <xdr:rowOff>12700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2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19050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3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19050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4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5B6E-5922-446B-95C9-1BB9B20EE8A2}">
  <sheetPr codeName="Blad4">
    <pageSetUpPr fitToPage="1"/>
  </sheetPr>
  <dimension ref="A1:CN12"/>
  <sheetViews>
    <sheetView workbookViewId="0">
      <pane xSplit="5" ySplit="8" topLeftCell="O9" activePane="bottomRight" state="frozen"/>
      <selection activeCell="C4" sqref="C4:E4"/>
      <selection pane="topRight" activeCell="C4" sqref="C4:E4"/>
      <selection pane="bottomLeft" activeCell="C4" sqref="C4:E4"/>
      <selection pane="bottomRight" activeCell="BG9" sqref="BG9:BG10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/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124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>
        <v>2</v>
      </c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v>1</v>
      </c>
      <c r="B9" s="1" t="s">
        <v>281</v>
      </c>
      <c r="C9" s="96" t="s">
        <v>269</v>
      </c>
      <c r="D9" s="96" t="s">
        <v>273</v>
      </c>
      <c r="F9" s="1" t="s">
        <v>139</v>
      </c>
      <c r="N9" s="57">
        <v>99</v>
      </c>
      <c r="O9" s="58">
        <v>4</v>
      </c>
      <c r="P9" s="77">
        <v>69.81</v>
      </c>
      <c r="U9" s="58">
        <v>2</v>
      </c>
      <c r="V9" s="58">
        <v>2</v>
      </c>
      <c r="W9" s="57">
        <v>0</v>
      </c>
      <c r="X9" s="76">
        <v>46.42</v>
      </c>
      <c r="Z9" s="57">
        <v>0</v>
      </c>
      <c r="AA9" s="76">
        <v>38.729999999999997</v>
      </c>
      <c r="AC9" s="57">
        <v>1</v>
      </c>
      <c r="AD9" s="57">
        <v>1</v>
      </c>
      <c r="BC9">
        <f>N9+V9+AD9+AL9+AT9+BB9</f>
        <v>102</v>
      </c>
      <c r="BD9" s="19">
        <f>IF($O$4&gt;0,(LARGE(($N9,$V9,$AD9,$AL9,$AT9,$BB9),1)),"0")</f>
        <v>99</v>
      </c>
      <c r="BE9" s="19">
        <f>BC9-BD9</f>
        <v>3</v>
      </c>
      <c r="BI9" s="96" t="s">
        <v>282</v>
      </c>
      <c r="BK9">
        <f>IF(G9&gt;99,199,G9)</f>
        <v>0</v>
      </c>
      <c r="BL9">
        <f>IF(H9&gt;99,0,H9)</f>
        <v>0</v>
      </c>
      <c r="BM9">
        <f>IF(J9&gt;99,199,J9)</f>
        <v>0</v>
      </c>
      <c r="BN9">
        <f>IF(K9&gt;99,0,K9)</f>
        <v>0</v>
      </c>
      <c r="BO9">
        <f>BK9+BM9</f>
        <v>0</v>
      </c>
      <c r="BP9">
        <f>IF(O9&gt;99,199,O9)</f>
        <v>4</v>
      </c>
      <c r="BQ9">
        <f>IF(P9&gt;99,0,P9)</f>
        <v>69.81</v>
      </c>
      <c r="BR9">
        <f>IF(R9&gt;99,199,R9)</f>
        <v>0</v>
      </c>
      <c r="BS9">
        <f>IF(S9&gt;99,0,S9)</f>
        <v>0</v>
      </c>
      <c r="BT9">
        <f>BP9+BR9</f>
        <v>4</v>
      </c>
      <c r="BU9">
        <f>IF(W9&gt;99,199,W9)</f>
        <v>0</v>
      </c>
      <c r="BV9">
        <f>IF(X9&gt;99,0,X9)</f>
        <v>46.42</v>
      </c>
      <c r="BW9">
        <f>IF(Z9&gt;99,199,Z9)</f>
        <v>0</v>
      </c>
      <c r="BX9">
        <f>IF(AA9&gt;99,0,AA9)</f>
        <v>38.729999999999997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 x14ac:dyDescent="0.25">
      <c r="A10" s="1">
        <v>2</v>
      </c>
      <c r="B10" s="1" t="s">
        <v>140</v>
      </c>
      <c r="C10" s="1" t="s">
        <v>258</v>
      </c>
      <c r="D10" s="1" t="s">
        <v>141</v>
      </c>
      <c r="E10" s="91" t="s">
        <v>257</v>
      </c>
      <c r="F10" s="1" t="s">
        <v>142</v>
      </c>
      <c r="G10" s="57">
        <v>8</v>
      </c>
      <c r="H10" s="82">
        <v>60.08</v>
      </c>
      <c r="M10" s="57">
        <v>2</v>
      </c>
      <c r="N10" s="57">
        <v>2</v>
      </c>
      <c r="O10" s="58">
        <v>4</v>
      </c>
      <c r="P10" s="77">
        <v>60.54</v>
      </c>
      <c r="U10" s="58">
        <v>1</v>
      </c>
      <c r="V10" s="58">
        <v>1</v>
      </c>
      <c r="W10" s="57">
        <v>0</v>
      </c>
      <c r="X10" s="76">
        <v>43.07</v>
      </c>
      <c r="Z10" s="57">
        <v>5</v>
      </c>
      <c r="AA10" s="76">
        <v>49.77</v>
      </c>
      <c r="AC10" s="57">
        <v>2</v>
      </c>
      <c r="AD10" s="57">
        <v>2</v>
      </c>
      <c r="BC10">
        <f>N10+V10+AD10+AL10+AT10+BB10</f>
        <v>5</v>
      </c>
      <c r="BD10" s="19">
        <f>IF($O$4&gt;0,(LARGE(($N10,$V10,$AD10,$AL10,$AT10,$BB10),1)),"0")</f>
        <v>2</v>
      </c>
      <c r="BE10" s="19">
        <f>BC10-BD10</f>
        <v>3</v>
      </c>
      <c r="BI10" s="96" t="s">
        <v>283</v>
      </c>
      <c r="BK10">
        <f>IF(G10&gt;99,199,G10)</f>
        <v>8</v>
      </c>
      <c r="BL10">
        <f>IF(H10&gt;99,0,H10)</f>
        <v>60.08</v>
      </c>
      <c r="BM10">
        <f>IF(J10&gt;99,199,J10)</f>
        <v>0</v>
      </c>
      <c r="BN10">
        <f>IF(K10&gt;99,0,K10)</f>
        <v>0</v>
      </c>
      <c r="BO10">
        <f>BK10+BM10</f>
        <v>8</v>
      </c>
      <c r="BP10">
        <f>IF(O10&gt;99,199,O10)</f>
        <v>4</v>
      </c>
      <c r="BQ10">
        <f>IF(P10&gt;99,0,P10)</f>
        <v>60.54</v>
      </c>
      <c r="BR10">
        <f>IF(R10&gt;99,199,R10)</f>
        <v>0</v>
      </c>
      <c r="BS10">
        <f>IF(S10&gt;99,0,S10)</f>
        <v>0</v>
      </c>
      <c r="BT10">
        <f>BP10+BR10</f>
        <v>4</v>
      </c>
      <c r="BU10">
        <f>IF(W10&gt;99,199,W10)</f>
        <v>0</v>
      </c>
      <c r="BV10">
        <f>IF(X10&gt;99,0,X10)</f>
        <v>43.07</v>
      </c>
      <c r="BW10">
        <f>IF(Z10&gt;99,199,Z10)</f>
        <v>5</v>
      </c>
      <c r="BX10">
        <f>IF(AA10&gt;99,0,AA10)</f>
        <v>49.77</v>
      </c>
      <c r="BY10">
        <f>BU10+BW10</f>
        <v>5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 x14ac:dyDescent="0.25">
      <c r="A11" s="1">
        <v>3</v>
      </c>
      <c r="B11" s="1" t="s">
        <v>227</v>
      </c>
      <c r="C11" s="1" t="s">
        <v>236</v>
      </c>
      <c r="D11" s="1" t="s">
        <v>228</v>
      </c>
      <c r="E11" s="91" t="s">
        <v>257</v>
      </c>
      <c r="F11" s="1" t="s">
        <v>143</v>
      </c>
      <c r="G11" s="57">
        <v>4</v>
      </c>
      <c r="H11" s="75">
        <v>75.08</v>
      </c>
      <c r="M11" s="57">
        <v>1</v>
      </c>
      <c r="N11" s="57">
        <v>1</v>
      </c>
      <c r="O11" s="58">
        <v>4</v>
      </c>
      <c r="P11" s="77">
        <v>78.239999999999995</v>
      </c>
      <c r="U11" s="58">
        <v>3</v>
      </c>
      <c r="V11" s="58">
        <v>3</v>
      </c>
      <c r="W11" s="57">
        <v>0</v>
      </c>
      <c r="X11" s="76">
        <v>42.9</v>
      </c>
      <c r="Z11" s="57">
        <v>90</v>
      </c>
      <c r="AC11" s="57">
        <v>3</v>
      </c>
      <c r="AD11" s="57">
        <v>3</v>
      </c>
      <c r="BC11">
        <f>N11+V11+AD11+AL11+AT11+BB11</f>
        <v>7</v>
      </c>
      <c r="BD11" s="19">
        <f>IF($O$4&gt;0,(LARGE(($N11,$V11,$AD11,$AL11,$AT11,$BB11),1)),"0")</f>
        <v>3</v>
      </c>
      <c r="BE11" s="19">
        <f>BC11-BD11</f>
        <v>4</v>
      </c>
      <c r="BK11">
        <f>IF(G11&gt;99,199,G11)</f>
        <v>4</v>
      </c>
      <c r="BL11">
        <f>IF(H11&gt;99,0,H11)</f>
        <v>75.08</v>
      </c>
      <c r="BM11">
        <f>IF(J11&gt;99,199,J11)</f>
        <v>0</v>
      </c>
      <c r="BN11">
        <f>IF(K11&gt;99,0,K11)</f>
        <v>0</v>
      </c>
      <c r="BO11">
        <f>BK11+BM11</f>
        <v>4</v>
      </c>
      <c r="BP11">
        <f>IF(O11&gt;99,199,O11)</f>
        <v>4</v>
      </c>
      <c r="BQ11">
        <f>IF(P11&gt;99,0,P11)</f>
        <v>78.239999999999995</v>
      </c>
      <c r="BR11">
        <f>IF(R11&gt;99,199,R11)</f>
        <v>0</v>
      </c>
      <c r="BS11">
        <f>IF(S11&gt;99,0,S11)</f>
        <v>0</v>
      </c>
      <c r="BT11">
        <f>BP11+BR11</f>
        <v>4</v>
      </c>
      <c r="BU11">
        <f>IF(W11&gt;99,199,W11)</f>
        <v>0</v>
      </c>
      <c r="BV11">
        <f>IF(X11&gt;99,0,X11)</f>
        <v>42.9</v>
      </c>
      <c r="BW11">
        <f>IF(Z11&gt;99,199,Z11)</f>
        <v>90</v>
      </c>
      <c r="BX11">
        <f>IF(AA11&gt;99,0,AA11)</f>
        <v>0</v>
      </c>
      <c r="BY11">
        <f>BU11+BW11</f>
        <v>90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  <row r="12" spans="1:92" x14ac:dyDescent="0.25">
      <c r="A12" s="1">
        <v>4</v>
      </c>
      <c r="B12" s="1" t="s">
        <v>133</v>
      </c>
      <c r="C12" s="1" t="s">
        <v>259</v>
      </c>
      <c r="D12" s="1" t="s">
        <v>134</v>
      </c>
      <c r="E12" s="91" t="s">
        <v>257</v>
      </c>
      <c r="F12" s="1" t="s">
        <v>135</v>
      </c>
      <c r="G12" s="57">
        <v>16</v>
      </c>
      <c r="H12" s="82">
        <v>64.66</v>
      </c>
      <c r="M12" s="57">
        <v>3</v>
      </c>
      <c r="N12" s="57">
        <v>3</v>
      </c>
      <c r="V12" s="58">
        <v>99</v>
      </c>
      <c r="AD12" s="57">
        <v>99</v>
      </c>
      <c r="BC12">
        <f>N12+V12+AD12+AL12+AT12+BB12</f>
        <v>201</v>
      </c>
      <c r="BD12" s="19">
        <f>IF($O$4&gt;0,(LARGE(($N12,$V12,$AD12,$AL12,$AT12,$BB12),1)),"0")</f>
        <v>99</v>
      </c>
      <c r="BE12" s="19">
        <f>BC12-BD12</f>
        <v>102</v>
      </c>
      <c r="BK12">
        <f>IF(G12&gt;99,199,G12)</f>
        <v>16</v>
      </c>
      <c r="BL12">
        <f>IF(H12&gt;99,0,H12)</f>
        <v>64.66</v>
      </c>
      <c r="BM12">
        <f>IF(J12&gt;99,199,J12)</f>
        <v>0</v>
      </c>
      <c r="BN12">
        <f>IF(K12&gt;99,0,K12)</f>
        <v>0</v>
      </c>
      <c r="BO12">
        <f>BK12+BM12</f>
        <v>16</v>
      </c>
      <c r="BP12">
        <f>IF(O12&gt;99,199,O12)</f>
        <v>0</v>
      </c>
      <c r="BQ12">
        <f>IF(P12&gt;99,0,P12)</f>
        <v>0</v>
      </c>
      <c r="BR12">
        <f>IF(R12&gt;99,199,R12)</f>
        <v>0</v>
      </c>
      <c r="BS12">
        <f>IF(S12&gt;99,0,S12)</f>
        <v>0</v>
      </c>
      <c r="BT12">
        <f>BP12+BR12</f>
        <v>0</v>
      </c>
      <c r="BU12">
        <f>IF(W12&gt;99,199,W12)</f>
        <v>0</v>
      </c>
      <c r="BV12">
        <f>IF(X12&gt;99,0,X12)</f>
        <v>0</v>
      </c>
      <c r="BW12">
        <f>IF(Z12&gt;99,199,Z12)</f>
        <v>0</v>
      </c>
      <c r="BX12">
        <f>IF(AA12&gt;99,0,AA12)</f>
        <v>0</v>
      </c>
      <c r="BY12">
        <f>BU12+BW12</f>
        <v>0</v>
      </c>
      <c r="BZ12">
        <f>IF(AE12&gt;99,199,AE12)</f>
        <v>0</v>
      </c>
      <c r="CA12">
        <f>IF(AF12&gt;99,0,AF12)</f>
        <v>0</v>
      </c>
      <c r="CB12">
        <f>IF(AH12&gt;99,199,AH12)</f>
        <v>0</v>
      </c>
      <c r="CC12">
        <f>IF(AI12&gt;99,0,AI12)</f>
        <v>0</v>
      </c>
      <c r="CD12">
        <f>BZ12+CB12</f>
        <v>0</v>
      </c>
      <c r="CE12">
        <f>IF(AM12&gt;99,199,AM12)</f>
        <v>0</v>
      </c>
      <c r="CF12">
        <f>IF(AN12&gt;99,0,AN12)</f>
        <v>0</v>
      </c>
      <c r="CG12">
        <f>IF(AP12&gt;99,199,AP12)</f>
        <v>0</v>
      </c>
      <c r="CH12">
        <f>IF(AQ12&gt;99,0,AQ12)</f>
        <v>0</v>
      </c>
      <c r="CI12">
        <f>CE12+CG12</f>
        <v>0</v>
      </c>
      <c r="CJ12">
        <f>IF(AU12&gt;99,199,AU12)</f>
        <v>0</v>
      </c>
      <c r="CK12">
        <f>IF(AV12&gt;99,0,AV12)</f>
        <v>0</v>
      </c>
      <c r="CL12">
        <f>IF(AX12&gt;99,199,AX12)</f>
        <v>0</v>
      </c>
      <c r="CM12">
        <f>IF(AY12&gt;99,0,AY12)</f>
        <v>0</v>
      </c>
      <c r="CN12">
        <f>CJ12+CL12</f>
        <v>0</v>
      </c>
    </row>
  </sheetData>
  <sheetProtection sheet="1" objects="1" scenarios="1"/>
  <sortState xmlns:xlrd2="http://schemas.microsoft.com/office/spreadsheetml/2017/richdata2" ref="A9:XFD13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1C033E9E-8AC0-49FC-A210-C02D0678F898}">
      <formula1>1</formula1>
      <formula2>4</formula2>
    </dataValidation>
    <dataValidation type="whole" allowBlank="1" showInputMessage="1" showErrorMessage="1" sqref="BG4" xr:uid="{0A10C9AB-BC44-4B49-B326-5D7E9C6A9B7D}">
      <formula1>1</formula1>
      <formula2>2</formula2>
    </dataValidation>
    <dataValidation type="whole" operator="lessThan" allowBlank="1" showInputMessage="1" showErrorMessage="1" sqref="BG5" xr:uid="{6C9858F9-045D-4126-B887-091D8DD03F2A}">
      <formula1>9</formula1>
    </dataValidation>
    <dataValidation type="whole" operator="lessThan" allowBlank="1" showInputMessage="1" showErrorMessage="1" sqref="BG6" xr:uid="{506BAB44-C948-4893-9A72-4BB7E6B24822}">
      <formula1>340</formula1>
    </dataValidation>
    <dataValidation type="list" allowBlank="1" showInputMessage="1" showErrorMessage="1" sqref="BH1:BH2 BH9:BH65356" xr:uid="{628668DD-7C0B-4DA2-9813-25273B1796DB}">
      <formula1>"ja,nee"</formula1>
    </dataValidation>
    <dataValidation type="decimal" allowBlank="1" showInputMessage="1" showErrorMessage="1" sqref="H1:H2 K1:K2 P1:P2 S1:S2 X1:X2 AA1:AA2 AI1:AI2 AF1:AF2 AN1:AN2 AQ1:AQ2 AY1:AY2 AV1:AV2 AI9:AI65356 H9:H65356 AA9:AA65356 X9:X65356 P9:P65356 S9:S65356 K9:K65356 AF9:AF65356 AQ9:AQ65356 AN9:AN65356 AY9:AY65356 AV9:AV65356" xr:uid="{C880F10D-AE66-40A4-BFCF-7E991E406170}">
      <formula1>0</formula1>
      <formula2>999</formula2>
    </dataValidation>
    <dataValidation type="decimal" allowBlank="1" showInputMessage="1" showErrorMessage="1" sqref="L1:L2 I1:I2 T1:T2 Q1:Q2 AG1:AG2 AB1:AB2 Y1:Y2 AJ1:AJ2 AR1:AR2 AO1:AO2 AW1:AW2 AZ1:AZ2 L9:L65356 Y9:Y65356 T9:T65356 I9:I65356 AB9:AB65356 AG9:AG65356 Q9:Q65356 AJ9:AJ65356 AO9:AO65356 AR9:AR65356 AW9:AW65356 AZ9:AZ65356" xr:uid="{5A9AE603-A607-411D-B4D8-621EBCB6FD8D}">
      <formula1>0</formula1>
      <formula2>10</formula2>
    </dataValidation>
    <dataValidation operator="lessThan" allowBlank="1" showInputMessage="1" showErrorMessage="1" sqref="O1:O2 AE1:AE2 AU1:AU2 O9:O65356 AE9:AE65356 AU9:AU65356" xr:uid="{CFCFC15E-A5A6-41AC-823C-A73F03D67FF1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9201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2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3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4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5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6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7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8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9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0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1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2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3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4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5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19050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6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7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19050</xdr:colOff>
                    <xdr:row>7</xdr:row>
                    <xdr:rowOff>12700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8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19050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9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19050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20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3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D16" sqref="D16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/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125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>
        <v>2</v>
      </c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B9" s="1" t="s">
        <v>229</v>
      </c>
      <c r="C9" s="1" t="s">
        <v>236</v>
      </c>
      <c r="D9" s="1" t="s">
        <v>230</v>
      </c>
      <c r="E9" s="91" t="s">
        <v>260</v>
      </c>
      <c r="F9" s="1" t="s">
        <v>143</v>
      </c>
      <c r="G9" s="57" t="s">
        <v>231</v>
      </c>
      <c r="N9" s="57">
        <v>90</v>
      </c>
      <c r="BC9">
        <f>N9+V9+AD9+AL9+AT9+BB9</f>
        <v>90</v>
      </c>
      <c r="BE9" s="19">
        <f>BC9-BD9</f>
        <v>90</v>
      </c>
      <c r="BK9">
        <f>IF(G9&gt;99,199,G9)</f>
        <v>199</v>
      </c>
      <c r="BL9">
        <f>IF(H9&gt;99,0,H9)</f>
        <v>0</v>
      </c>
      <c r="BM9">
        <f>IF(J9&gt;99,199,J9)</f>
        <v>0</v>
      </c>
      <c r="BN9">
        <f>IF(K9&gt;99,0,K9)</f>
        <v>0</v>
      </c>
      <c r="BO9">
        <f>BK9+BM9</f>
        <v>199</v>
      </c>
      <c r="BP9">
        <f>IF(O9&gt;99,199,O9)</f>
        <v>0</v>
      </c>
      <c r="BQ9">
        <f>IF(P9&gt;99,0,P9)</f>
        <v>0</v>
      </c>
      <c r="BR9">
        <f>IF(R9&gt;99,199,R9)</f>
        <v>0</v>
      </c>
      <c r="BS9">
        <f>IF(S9&gt;99,0,S9)</f>
        <v>0</v>
      </c>
      <c r="BT9">
        <f>BP9+BR9</f>
        <v>0</v>
      </c>
      <c r="BU9">
        <f>IF(W9&gt;99,199,W9)</f>
        <v>0</v>
      </c>
      <c r="BV9">
        <f>IF(X9&gt;99,0,X9)</f>
        <v>0</v>
      </c>
      <c r="BW9">
        <f>IF(Z9&gt;99,199,Z9)</f>
        <v>0</v>
      </c>
      <c r="BX9">
        <f>IF(AA9&gt;99,0,AA9)</f>
        <v>0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xmlns:xlrd2="http://schemas.microsoft.com/office/spreadsheetml/2017/richdata2" ref="A9:XFD9">
    <sortCondition ref="N9"/>
  </sortState>
  <mergeCells count="32"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  <mergeCell ref="A1:BI1"/>
    <mergeCell ref="A3:B3"/>
    <mergeCell ref="C3:E3"/>
    <mergeCell ref="F3:N3"/>
    <mergeCell ref="O3:V3"/>
    <mergeCell ref="W7:AD7"/>
    <mergeCell ref="AE7:AL7"/>
    <mergeCell ref="AM7:AT7"/>
    <mergeCell ref="AU7:BB7"/>
    <mergeCell ref="W6:AD6"/>
    <mergeCell ref="AE6:AL6"/>
    <mergeCell ref="BC4:BF4"/>
    <mergeCell ref="W3:AL5"/>
    <mergeCell ref="BC3:BF3"/>
    <mergeCell ref="BC5:BF5"/>
    <mergeCell ref="BC6:BE6"/>
  </mergeCells>
  <dataValidations count="8">
    <dataValidation operator="lessThan" allowBlank="1" showInputMessage="1" showErrorMessage="1" sqref="O1:O2 AE1:AE2 AU1:AU2 AU9:AU65526 AE9:AE65526 O9:O65526" xr:uid="{00000000-0002-0000-0700-000000000000}"/>
    <dataValidation type="decimal" allowBlank="1" showInputMessage="1" showErrorMessage="1" sqref="L1:L2 I1:I2 T1:T2 Q1:Q2 AG1:AG2 AB1:AB2 Y1:Y2 AJ1:AJ2 AR1:AR2 AO1:AO2 AW1:AW2 AZ1:AZ2 AZ9:AZ65526 AW9:AW65526 AR9:AR65526 AO9:AO65526 AJ9:AJ65526 Q9:Q65526 AG9:AG65526 AB9:AB65526 I9:I65526 T9:T65526 Y9:Y65526 L9:L65526" xr:uid="{00000000-0002-0000-0700-000001000000}">
      <formula1>0</formula1>
      <formula2>10</formula2>
    </dataValidation>
    <dataValidation type="decimal" allowBlank="1" showInputMessage="1" showErrorMessage="1" sqref="H1:H2 K1:K2 P1:P2 S1:S2 X1:X2 AA1:AA2 AI1:AI2 AF1:AF2 AN1:AN2 AQ1:AQ2 AY1:AY2 AV1:AV2 AV9:AV65526 AY9:AY65526 AN9:AN65526 AQ9:AQ65526 AF9:AF65526 K9:K65526 S9:S65526 P9:P65526 X9:X65526 AA9:AA65526 H9:H65526 AI9:AI65526" xr:uid="{00000000-0002-0000-0700-000002000000}">
      <formula1>0</formula1>
      <formula2>999</formula2>
    </dataValidation>
    <dataValidation type="list" allowBlank="1" showInputMessage="1" showErrorMessage="1" sqref="BH1:BH2 BH9:BH65526" xr:uid="{00000000-0002-0000-0700-000003000000}">
      <formula1>"ja,nee"</formula1>
    </dataValidation>
    <dataValidation type="whole" operator="lessThan" allowBlank="1" showInputMessage="1" showErrorMessage="1" sqref="BG6" xr:uid="{00000000-0002-0000-0700-000004000000}">
      <formula1>340</formula1>
    </dataValidation>
    <dataValidation type="whole" operator="lessThan" allowBlank="1" showInputMessage="1" showErrorMessage="1" sqref="BG5" xr:uid="{00000000-0002-0000-0700-000005000000}">
      <formula1>9</formula1>
    </dataValidation>
    <dataValidation type="whole" allowBlank="1" showInputMessage="1" showErrorMessage="1" sqref="BG4" xr:uid="{00000000-0002-0000-0700-000006000000}">
      <formula1>1</formula1>
      <formula2>2</formula2>
    </dataValidation>
    <dataValidation type="whole" allowBlank="1" showInputMessage="1" showErrorMessage="1" sqref="BG3" xr:uid="{00000000-0002-0000-07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540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1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2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3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4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5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6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7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8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1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5" r:id="rId17" name="Button 77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6" r:id="rId18" name="Button 78">
              <controlPr defaultSize="0" print="0" autoFill="0" autoPict="0" macro="[0]!Sort_Pl_Punten_5">
                <anchor moveWithCells="1" sizeWithCells="1">
                  <from>
                    <xdr:col>45</xdr:col>
                    <xdr:colOff>19050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3" r:id="rId19" name="Button 135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4" r:id="rId20" name="Button 136">
              <controlPr defaultSize="0" print="0" autoFill="0" autoPict="0" macro="[0]!Sort_Pl_Punten_4">
                <anchor moveWithCells="1" sizeWithCells="1">
                  <from>
                    <xdr:col>37</xdr:col>
                    <xdr:colOff>19050</xdr:colOff>
                    <xdr:row>7</xdr:row>
                    <xdr:rowOff>12700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5" r:id="rId21" name="Button 137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19050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6" r:id="rId22" name="Button 138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19050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7" r:id="rId23" name="Button 139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/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126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>
        <v>2</v>
      </c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 xr:uid="{00000000-0002-0000-0800-000000000000}">
      <formula1>1</formula1>
      <formula2>4</formula2>
    </dataValidation>
    <dataValidation type="whole" allowBlank="1" showInputMessage="1" showErrorMessage="1" sqref="BG4" xr:uid="{00000000-0002-0000-0800-000001000000}">
      <formula1>1</formula1>
      <formula2>2</formula2>
    </dataValidation>
    <dataValidation type="whole" operator="lessThan" allowBlank="1" showInputMessage="1" showErrorMessage="1" sqref="BG5" xr:uid="{00000000-0002-0000-0800-000002000000}">
      <formula1>9</formula1>
    </dataValidation>
    <dataValidation type="whole" operator="lessThan" allowBlank="1" showInputMessage="1" showErrorMessage="1" sqref="BG6" xr:uid="{00000000-0002-0000-0800-000003000000}">
      <formula1>340</formula1>
    </dataValidation>
    <dataValidation type="list" allowBlank="1" showInputMessage="1" showErrorMessage="1" sqref="BH1:BH2 BH9:BH65536" xr:uid="{00000000-0002-0000-0800-000004000000}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00000000-0002-0000-08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00000000-0002-0000-0800-000006000000}">
      <formula1>0</formula1>
      <formula2>10</formula2>
    </dataValidation>
    <dataValidation operator="lessThan" allowBlank="1" showInputMessage="1" showErrorMessage="1" sqref="O1:O2 AE1:AE2 AU1:AU2 AU9:AU65536 AE9:AE65536 O9:O65536" xr:uid="{00000000-0002-0000-08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1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2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3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4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5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6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7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8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9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0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1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2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3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4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5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19050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6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7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19050</xdr:colOff>
                    <xdr:row>7</xdr:row>
                    <xdr:rowOff>12700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8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19050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9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19050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0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F211-8F12-48D8-99A8-7E890EB1A9C4}">
  <sheetPr codeName="Blad12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796875" defaultRowHeight="12.5" x14ac:dyDescent="0.25"/>
  <cols>
    <col min="1" max="1" width="4.7265625" style="1" customWidth="1"/>
    <col min="2" max="2" width="10.1796875" style="1" customWidth="1"/>
    <col min="3" max="4" width="22.7265625" style="1" customWidth="1"/>
    <col min="5" max="5" width="6.7265625" style="91" hidden="1" customWidth="1"/>
    <col min="6" max="6" width="18.7265625" style="1" customWidth="1"/>
    <col min="7" max="7" width="3.7265625" style="57" customWidth="1"/>
    <col min="8" max="8" width="5.26953125" style="75" customWidth="1"/>
    <col min="9" max="9" width="4.1796875" style="62" hidden="1" customWidth="1"/>
    <col min="10" max="10" width="3.7265625" style="82" customWidth="1"/>
    <col min="11" max="11" width="5.26953125" style="76" customWidth="1"/>
    <col min="12" max="12" width="4.1796875" style="63" hidden="1" customWidth="1"/>
    <col min="13" max="14" width="3" style="57" customWidth="1"/>
    <col min="15" max="15" width="3.7265625" style="58" customWidth="1"/>
    <col min="16" max="16" width="5.26953125" style="77" customWidth="1"/>
    <col min="17" max="17" width="4.1796875" style="65" hidden="1" customWidth="1"/>
    <col min="18" max="18" width="3.7265625" style="58" customWidth="1"/>
    <col min="19" max="19" width="5.26953125" style="77" customWidth="1"/>
    <col min="20" max="20" width="4.1796875" style="65" hidden="1" customWidth="1"/>
    <col min="21" max="22" width="3" style="58" customWidth="1"/>
    <col min="23" max="23" width="3.7265625" style="57" customWidth="1"/>
    <col min="24" max="24" width="5.26953125" style="76" customWidth="1"/>
    <col min="25" max="25" width="4.1796875" style="63" hidden="1" customWidth="1"/>
    <col min="26" max="26" width="3.7265625" style="57" customWidth="1"/>
    <col min="27" max="27" width="5.26953125" style="76" customWidth="1"/>
    <col min="28" max="28" width="4.1796875" style="63" hidden="1" customWidth="1"/>
    <col min="29" max="30" width="3" style="57" customWidth="1"/>
    <col min="31" max="31" width="3.7265625" style="58" hidden="1" customWidth="1"/>
    <col min="32" max="32" width="5.26953125" style="77" hidden="1" customWidth="1"/>
    <col min="33" max="33" width="4.1796875" style="65" hidden="1" customWidth="1"/>
    <col min="34" max="34" width="3.7265625" style="58" hidden="1" customWidth="1"/>
    <col min="35" max="35" width="5.26953125" style="77" hidden="1" customWidth="1"/>
    <col min="36" max="36" width="4.1796875" style="65" hidden="1" customWidth="1"/>
    <col min="37" max="38" width="3" style="58" hidden="1" customWidth="1"/>
    <col min="39" max="39" width="3.7265625" style="57" hidden="1" customWidth="1"/>
    <col min="40" max="40" width="5.26953125" style="76" hidden="1" customWidth="1"/>
    <col min="41" max="41" width="4.1796875" style="63" hidden="1" customWidth="1"/>
    <col min="42" max="42" width="3.7265625" style="57" hidden="1" customWidth="1"/>
    <col min="43" max="43" width="5.26953125" style="76" hidden="1" customWidth="1"/>
    <col min="44" max="44" width="4.1796875" style="63" hidden="1" customWidth="1"/>
    <col min="45" max="46" width="3" style="57" hidden="1" customWidth="1"/>
    <col min="47" max="47" width="3.7265625" style="58" hidden="1" customWidth="1"/>
    <col min="48" max="48" width="5.26953125" style="77" hidden="1" customWidth="1"/>
    <col min="49" max="49" width="4.1796875" style="65" hidden="1" customWidth="1"/>
    <col min="50" max="50" width="3.7265625" style="58" hidden="1" customWidth="1"/>
    <col min="51" max="51" width="5.26953125" style="77" hidden="1" customWidth="1"/>
    <col min="52" max="52" width="4.1796875" style="65" hidden="1" customWidth="1"/>
    <col min="53" max="54" width="3" style="58" hidden="1" customWidth="1"/>
    <col min="55" max="55" width="5.7265625" customWidth="1"/>
    <col min="56" max="56" width="5.54296875" bestFit="1" customWidth="1"/>
    <col min="57" max="57" width="6" customWidth="1"/>
    <col min="58" max="58" width="4" style="1" customWidth="1"/>
    <col min="59" max="59" width="4.81640625" style="1" customWidth="1"/>
    <col min="60" max="60" width="5.453125" style="1" customWidth="1"/>
    <col min="61" max="61" width="17.2695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7265625" hidden="1" customWidth="1"/>
    <col min="67" max="67" width="5.7265625" hidden="1" customWidth="1"/>
    <col min="68" max="68" width="4" hidden="1" customWidth="1"/>
    <col min="69" max="69" width="5" hidden="1" customWidth="1"/>
    <col min="70" max="70" width="4" hidden="1" customWidth="1"/>
    <col min="71" max="71" width="6.7265625" hidden="1" customWidth="1"/>
    <col min="72" max="72" width="5.7265625" hidden="1" customWidth="1"/>
    <col min="73" max="73" width="4" hidden="1" customWidth="1"/>
    <col min="74" max="74" width="5" hidden="1" customWidth="1"/>
    <col min="75" max="75" width="4" hidden="1" customWidth="1"/>
    <col min="76" max="76" width="6.7265625" hidden="1" customWidth="1"/>
    <col min="77" max="77" width="5.7265625" hidden="1" customWidth="1"/>
    <col min="78" max="78" width="4" hidden="1" customWidth="1"/>
    <col min="79" max="79" width="5" hidden="1" customWidth="1"/>
    <col min="80" max="80" width="4" hidden="1" customWidth="1"/>
    <col min="81" max="81" width="6.7265625" hidden="1" customWidth="1"/>
    <col min="82" max="82" width="6.26953125" hidden="1" customWidth="1"/>
    <col min="83" max="83" width="4" hidden="1" customWidth="1"/>
    <col min="84" max="84" width="5" hidden="1" customWidth="1"/>
    <col min="85" max="85" width="4" hidden="1" customWidth="1"/>
    <col min="86" max="86" width="6.7265625" hidden="1" customWidth="1"/>
    <col min="87" max="87" width="5.7265625" hidden="1" customWidth="1"/>
    <col min="88" max="88" width="4" hidden="1" customWidth="1"/>
    <col min="89" max="89" width="5" hidden="1" customWidth="1"/>
    <col min="90" max="90" width="4" hidden="1" customWidth="1"/>
    <col min="91" max="91" width="6.7265625" hidden="1" customWidth="1"/>
    <col min="92" max="92" width="6.26953125" hidden="1" customWidth="1"/>
  </cols>
  <sheetData>
    <row r="1" spans="1:92" x14ac:dyDescent="0.25">
      <c r="A1" s="153" t="s">
        <v>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1"/>
    </row>
    <row r="2" spans="1:92" ht="12.75" hidden="1" customHeight="1" x14ac:dyDescent="0.25">
      <c r="A2" s="9"/>
      <c r="B2" s="9"/>
      <c r="C2" s="9"/>
      <c r="D2" s="9"/>
      <c r="E2" s="94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54" t="s">
        <v>8</v>
      </c>
      <c r="B3" s="141"/>
      <c r="C3" s="122" t="str">
        <f>Instellingen!B3</f>
        <v>Kring Berkel IJssel</v>
      </c>
      <c r="D3" s="123"/>
      <c r="E3" s="124"/>
      <c r="F3" s="154" t="s">
        <v>27</v>
      </c>
      <c r="G3" s="155"/>
      <c r="H3" s="155"/>
      <c r="I3" s="155"/>
      <c r="J3" s="155"/>
      <c r="K3" s="155"/>
      <c r="L3" s="155"/>
      <c r="M3" s="155"/>
      <c r="N3" s="141"/>
      <c r="O3" s="156"/>
      <c r="P3" s="157"/>
      <c r="Q3" s="157"/>
      <c r="R3" s="157"/>
      <c r="S3" s="157"/>
      <c r="T3" s="157"/>
      <c r="U3" s="157"/>
      <c r="V3" s="158"/>
      <c r="W3" s="159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1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54" t="s">
        <v>26</v>
      </c>
      <c r="BD3" s="155"/>
      <c r="BE3" s="155"/>
      <c r="BF3" s="141"/>
      <c r="BG3" s="15">
        <f>Instellingen!B6</f>
        <v>3</v>
      </c>
      <c r="BH3" s="168"/>
      <c r="BI3" s="169"/>
    </row>
    <row r="4" spans="1:92" x14ac:dyDescent="0.25">
      <c r="A4" s="154" t="s">
        <v>9</v>
      </c>
      <c r="B4" s="141"/>
      <c r="C4" s="174" t="s">
        <v>127</v>
      </c>
      <c r="D4" s="123"/>
      <c r="E4" s="124"/>
      <c r="F4" s="154" t="s">
        <v>29</v>
      </c>
      <c r="G4" s="155"/>
      <c r="H4" s="155"/>
      <c r="I4" s="155"/>
      <c r="J4" s="155"/>
      <c r="K4" s="155"/>
      <c r="L4" s="155"/>
      <c r="M4" s="155"/>
      <c r="N4" s="141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4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54"/>
      <c r="BD4" s="155"/>
      <c r="BE4" s="155"/>
      <c r="BF4" s="141"/>
      <c r="BG4" s="15"/>
      <c r="BH4" s="170"/>
      <c r="BI4" s="171"/>
    </row>
    <row r="5" spans="1:92" x14ac:dyDescent="0.25">
      <c r="A5" s="154" t="s">
        <v>10</v>
      </c>
      <c r="B5" s="141"/>
      <c r="C5" s="122"/>
      <c r="D5" s="123"/>
      <c r="E5" s="124"/>
      <c r="F5" s="154" t="s">
        <v>11</v>
      </c>
      <c r="G5" s="155"/>
      <c r="H5" s="155"/>
      <c r="I5" s="155"/>
      <c r="J5" s="155"/>
      <c r="K5" s="155"/>
      <c r="L5" s="155"/>
      <c r="M5" s="155"/>
      <c r="N5" s="141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25" t="s">
        <v>12</v>
      </c>
      <c r="BD5" s="126"/>
      <c r="BE5" s="126"/>
      <c r="BF5" s="127"/>
      <c r="BG5" s="8">
        <v>2</v>
      </c>
      <c r="BH5" s="170"/>
      <c r="BI5" s="171"/>
    </row>
    <row r="6" spans="1:92" ht="12.75" customHeight="1" x14ac:dyDescent="0.25">
      <c r="A6" s="128"/>
      <c r="B6" s="129"/>
      <c r="C6" s="129"/>
      <c r="D6" s="129"/>
      <c r="E6" s="130"/>
      <c r="F6" s="31" t="s">
        <v>13</v>
      </c>
      <c r="G6" s="133" t="str">
        <f>Instellingen!B40</f>
        <v>Gorssel-Zutphen</v>
      </c>
      <c r="H6" s="134"/>
      <c r="I6" s="134"/>
      <c r="J6" s="134"/>
      <c r="K6" s="134"/>
      <c r="L6" s="134"/>
      <c r="M6" s="134"/>
      <c r="N6" s="135"/>
      <c r="O6" s="136" t="str">
        <f>Instellingen!B41</f>
        <v>Gorssel-Zutphen</v>
      </c>
      <c r="P6" s="137"/>
      <c r="Q6" s="137"/>
      <c r="R6" s="137"/>
      <c r="S6" s="137"/>
      <c r="T6" s="137"/>
      <c r="U6" s="137"/>
      <c r="V6" s="138"/>
      <c r="W6" s="133" t="str">
        <f>Instellingen!B42</f>
        <v>Rheden</v>
      </c>
      <c r="X6" s="134"/>
      <c r="Y6" s="134"/>
      <c r="Z6" s="134"/>
      <c r="AA6" s="134"/>
      <c r="AB6" s="134"/>
      <c r="AC6" s="134"/>
      <c r="AD6" s="135"/>
      <c r="AE6" s="136" t="str">
        <f>Instellingen!B43</f>
        <v xml:space="preserve"> </v>
      </c>
      <c r="AF6" s="137"/>
      <c r="AG6" s="137"/>
      <c r="AH6" s="137"/>
      <c r="AI6" s="137"/>
      <c r="AJ6" s="137"/>
      <c r="AK6" s="137"/>
      <c r="AL6" s="138"/>
      <c r="AM6" s="133" t="str">
        <f>Instellingen!B44</f>
        <v xml:space="preserve"> </v>
      </c>
      <c r="AN6" s="134"/>
      <c r="AO6" s="134"/>
      <c r="AP6" s="134"/>
      <c r="AQ6" s="134"/>
      <c r="AR6" s="134"/>
      <c r="AS6" s="134"/>
      <c r="AT6" s="135"/>
      <c r="AU6" s="136" t="str">
        <f>Instellingen!B45</f>
        <v xml:space="preserve"> </v>
      </c>
      <c r="AV6" s="137"/>
      <c r="AW6" s="137"/>
      <c r="AX6" s="137"/>
      <c r="AY6" s="137"/>
      <c r="AZ6" s="137"/>
      <c r="BA6" s="137"/>
      <c r="BB6" s="138"/>
      <c r="BC6" s="139" t="s">
        <v>28</v>
      </c>
      <c r="BD6" s="140"/>
      <c r="BE6" s="141"/>
      <c r="BF6" s="29"/>
      <c r="BG6" s="15"/>
      <c r="BH6" s="170"/>
      <c r="BI6" s="171"/>
    </row>
    <row r="7" spans="1:92" ht="12.75" customHeight="1" x14ac:dyDescent="0.25">
      <c r="A7" s="131"/>
      <c r="B7" s="131"/>
      <c r="C7" s="131"/>
      <c r="D7" s="131"/>
      <c r="E7" s="132"/>
      <c r="F7" s="31" t="s">
        <v>14</v>
      </c>
      <c r="G7" s="142" t="str">
        <f>Instellingen!C40</f>
        <v>10 mei 2026</v>
      </c>
      <c r="H7" s="143"/>
      <c r="I7" s="143"/>
      <c r="J7" s="143"/>
      <c r="K7" s="143"/>
      <c r="L7" s="143"/>
      <c r="M7" s="143"/>
      <c r="N7" s="144"/>
      <c r="O7" s="145" t="str">
        <f>Instellingen!C41</f>
        <v>23 mei 2026</v>
      </c>
      <c r="P7" s="146"/>
      <c r="Q7" s="146"/>
      <c r="R7" s="146"/>
      <c r="S7" s="146"/>
      <c r="T7" s="146"/>
      <c r="U7" s="146"/>
      <c r="V7" s="147"/>
      <c r="W7" s="142" t="str">
        <f>Instellingen!C42</f>
        <v>30 mei 2026</v>
      </c>
      <c r="X7" s="143"/>
      <c r="Y7" s="143"/>
      <c r="Z7" s="143"/>
      <c r="AA7" s="143"/>
      <c r="AB7" s="143"/>
      <c r="AC7" s="143"/>
      <c r="AD7" s="144"/>
      <c r="AE7" s="145" t="str">
        <f>Instellingen!C43</f>
        <v xml:space="preserve"> </v>
      </c>
      <c r="AF7" s="146"/>
      <c r="AG7" s="146"/>
      <c r="AH7" s="146"/>
      <c r="AI7" s="146"/>
      <c r="AJ7" s="146"/>
      <c r="AK7" s="146"/>
      <c r="AL7" s="147"/>
      <c r="AM7" s="142" t="str">
        <f>Instellingen!C44</f>
        <v xml:space="preserve"> </v>
      </c>
      <c r="AN7" s="175"/>
      <c r="AO7" s="175"/>
      <c r="AP7" s="175"/>
      <c r="AQ7" s="175"/>
      <c r="AR7" s="175"/>
      <c r="AS7" s="175"/>
      <c r="AT7" s="176"/>
      <c r="AU7" s="145" t="str">
        <f>Instellingen!C45</f>
        <v xml:space="preserve"> </v>
      </c>
      <c r="AV7" s="177"/>
      <c r="AW7" s="177"/>
      <c r="AX7" s="177"/>
      <c r="AY7" s="177"/>
      <c r="AZ7" s="177"/>
      <c r="BA7" s="177"/>
      <c r="BB7" s="178"/>
      <c r="BC7" s="32" t="s">
        <v>30</v>
      </c>
      <c r="BD7" s="10" t="s">
        <v>31</v>
      </c>
      <c r="BE7" s="5" t="s">
        <v>32</v>
      </c>
      <c r="BF7" s="3"/>
      <c r="BG7" s="3"/>
      <c r="BH7" s="172"/>
      <c r="BI7" s="173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9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536 AE9:AE65536 O9:O65536" xr:uid="{E5ACFA66-51B9-4405-9024-8051F69E2117}"/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74C0DF3C-A265-4519-8C72-EE738F83FF20}">
      <formula1>0</formula1>
      <formula2>10</formula2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149C6472-DA3D-4199-A5AB-865E3D8C7B40}">
      <formula1>0</formula1>
      <formula2>999</formula2>
    </dataValidation>
    <dataValidation type="list" allowBlank="1" showInputMessage="1" showErrorMessage="1" sqref="BH1:BH2 BH9:BH65536" xr:uid="{703AFB1E-B86F-42CB-95AF-EEC570D8E86B}">
      <formula1>"ja,nee"</formula1>
    </dataValidation>
    <dataValidation type="whole" operator="lessThan" allowBlank="1" showInputMessage="1" showErrorMessage="1" sqref="BG6" xr:uid="{44E2E78B-286A-456A-BF85-2F022A32FFAC}">
      <formula1>340</formula1>
    </dataValidation>
    <dataValidation type="whole" operator="lessThan" allowBlank="1" showInputMessage="1" showErrorMessage="1" sqref="BG5" xr:uid="{5934EFA8-357A-4CF1-829E-60980BECEE09}">
      <formula1>9</formula1>
    </dataValidation>
    <dataValidation type="whole" allowBlank="1" showInputMessage="1" showErrorMessage="1" sqref="BG4" xr:uid="{C2FB3903-C938-40DB-BBA5-7E8519B09BD9}">
      <formula1>1</formula1>
      <formula2>2</formula2>
    </dataValidation>
    <dataValidation type="whole" allowBlank="1" showInputMessage="1" showErrorMessage="1" sqref="BG3" xr:uid="{D6659CDB-1C3E-4262-9D2D-01BA674930B5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305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165100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5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59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19050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0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1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12700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2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12700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3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12700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4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</xdr:colOff>
                    <xdr:row>7</xdr:row>
                    <xdr:rowOff>12700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5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12700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6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19050</xdr:colOff>
                    <xdr:row>6</xdr:row>
                    <xdr:rowOff>19050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12700</xdr:colOff>
                    <xdr:row>7</xdr:row>
                    <xdr:rowOff>0</xdr:rowOff>
                  </from>
                  <to>
                    <xdr:col>2</xdr:col>
                    <xdr:colOff>1504950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9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12700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0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1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19050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2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19050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3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19050</xdr:colOff>
                    <xdr:row>7</xdr:row>
                    <xdr:rowOff>12700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4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19050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5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19050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76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12700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585bda71-88ce-428b-9832-95eaa3dce989}" enabled="0" method="" siteId="{585bda71-88ce-428b-9832-95eaa3dce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Informatie</vt:lpstr>
      <vt:lpstr>80 (P)</vt:lpstr>
      <vt:lpstr>90 (P)</vt:lpstr>
      <vt:lpstr>100 (P)</vt:lpstr>
      <vt:lpstr>110 (P)</vt:lpstr>
      <vt:lpstr>120 (P)</vt:lpstr>
      <vt:lpstr>130 (P)</vt:lpstr>
      <vt:lpstr>135 (P)</vt:lpstr>
      <vt:lpstr>140 (P)</vt:lpstr>
      <vt:lpstr>130-140 (P)</vt:lpstr>
      <vt:lpstr>Kampioenen</vt:lpstr>
      <vt:lpstr>Diversen</vt:lpstr>
      <vt:lpstr>Instellingen</vt:lpstr>
      <vt:lpstr>Afvaardiging</vt:lpstr>
      <vt:lpstr>Afvaardiging!Print_Titles</vt:lpstr>
      <vt:lpstr>Diversen!Print_Titles</vt:lpstr>
      <vt:lpstr>Kampioenen!Print_Titles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Laura Born</cp:lastModifiedBy>
  <cp:lastPrinted>2026-06-01T14:36:36Z</cp:lastPrinted>
  <dcterms:created xsi:type="dcterms:W3CDTF">2007-03-07T12:54:43Z</dcterms:created>
  <dcterms:modified xsi:type="dcterms:W3CDTF">2026-06-05T14:23:28Z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